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mp\f\Перенос\Работа\Клиенты\колледж\Меню Колледжа\"/>
    </mc:Choice>
  </mc:AlternateContent>
  <bookViews>
    <workbookView xWindow="-120" yWindow="-120" windowWidth="25440" windowHeight="15060" activeTab="4"/>
  </bookViews>
  <sheets>
    <sheet name="ПН1" sheetId="16" r:id="rId1"/>
    <sheet name="ВТ1" sheetId="1" r:id="rId2"/>
    <sheet name="СР 1" sheetId="17" r:id="rId3"/>
    <sheet name="ЧТ 1" sheetId="18" r:id="rId4"/>
    <sheet name="ПТ 1" sheetId="19" r:id="rId5"/>
    <sheet name="СБ 1" sheetId="20" r:id="rId6"/>
    <sheet name="Итого" sheetId="21" r:id="rId7"/>
    <sheet name="не печатать-" sheetId="22" r:id="rId8"/>
    <sheet name="не печатать" sheetId="23" r:id="rId9"/>
  </sheets>
  <externalReferences>
    <externalReference r:id="rId10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0" i="23" l="1"/>
  <c r="E300" i="23"/>
  <c r="F297" i="23"/>
  <c r="E297" i="23"/>
  <c r="F294" i="23"/>
  <c r="E294" i="23"/>
  <c r="F291" i="23"/>
  <c r="E291" i="23"/>
  <c r="P254" i="23"/>
  <c r="P268" i="23" s="1"/>
  <c r="O254" i="23"/>
  <c r="O268" i="23" s="1"/>
  <c r="N254" i="23"/>
  <c r="M273" i="23" s="1"/>
  <c r="M254" i="23"/>
  <c r="M268" i="23" s="1"/>
  <c r="K254" i="23"/>
  <c r="K268" i="23" s="1"/>
  <c r="J254" i="23"/>
  <c r="J268" i="23" s="1"/>
  <c r="I254" i="23"/>
  <c r="I268" i="23" s="1"/>
  <c r="H254" i="23"/>
  <c r="H268" i="23" s="1"/>
  <c r="F254" i="23"/>
  <c r="E273" i="23" s="1"/>
  <c r="E254" i="23"/>
  <c r="E268" i="23" s="1"/>
  <c r="D254" i="23"/>
  <c r="D268" i="23" s="1"/>
  <c r="P250" i="23"/>
  <c r="P266" i="23" s="1"/>
  <c r="O250" i="23"/>
  <c r="O266" i="23" s="1"/>
  <c r="K250" i="23"/>
  <c r="K266" i="23" s="1"/>
  <c r="J250" i="23"/>
  <c r="J266" i="23" s="1"/>
  <c r="E250" i="23"/>
  <c r="E266" i="23" s="1"/>
  <c r="P249" i="23"/>
  <c r="O249" i="23"/>
  <c r="N249" i="23"/>
  <c r="N250" i="23" s="1"/>
  <c r="N266" i="23" s="1"/>
  <c r="M249" i="23"/>
  <c r="M250" i="23" s="1"/>
  <c r="M266" i="23" s="1"/>
  <c r="K249" i="23"/>
  <c r="J249" i="23"/>
  <c r="I249" i="23"/>
  <c r="I250" i="23" s="1"/>
  <c r="I266" i="23" s="1"/>
  <c r="H249" i="23"/>
  <c r="H250" i="23" s="1"/>
  <c r="H266" i="23" s="1"/>
  <c r="F249" i="23"/>
  <c r="E249" i="23"/>
  <c r="D249" i="23"/>
  <c r="D250" i="23" s="1"/>
  <c r="D266" i="23" s="1"/>
  <c r="P239" i="23"/>
  <c r="O239" i="23"/>
  <c r="N239" i="23"/>
  <c r="M239" i="23"/>
  <c r="K239" i="23"/>
  <c r="J239" i="23"/>
  <c r="I239" i="23"/>
  <c r="H239" i="23"/>
  <c r="E239" i="23"/>
  <c r="D239" i="23"/>
  <c r="F235" i="23"/>
  <c r="F234" i="23"/>
  <c r="F239" i="23" s="1"/>
  <c r="F250" i="23" s="1"/>
  <c r="F266" i="23" s="1"/>
  <c r="N227" i="23"/>
  <c r="N265" i="23" s="1"/>
  <c r="M284" i="23" s="1"/>
  <c r="M227" i="23"/>
  <c r="M265" i="23" s="1"/>
  <c r="I227" i="23"/>
  <c r="I265" i="23" s="1"/>
  <c r="H227" i="23"/>
  <c r="H265" i="23" s="1"/>
  <c r="D227" i="23"/>
  <c r="D265" i="23" s="1"/>
  <c r="P226" i="23"/>
  <c r="P227" i="23" s="1"/>
  <c r="P265" i="23" s="1"/>
  <c r="O226" i="23"/>
  <c r="N226" i="23"/>
  <c r="M226" i="23"/>
  <c r="K226" i="23"/>
  <c r="K227" i="23" s="1"/>
  <c r="K265" i="23" s="1"/>
  <c r="J226" i="23"/>
  <c r="I226" i="23"/>
  <c r="H226" i="23"/>
  <c r="F226" i="23"/>
  <c r="F227" i="23" s="1"/>
  <c r="F265" i="23" s="1"/>
  <c r="E226" i="23"/>
  <c r="D226" i="23"/>
  <c r="P215" i="23"/>
  <c r="O215" i="23"/>
  <c r="O227" i="23" s="1"/>
  <c r="O265" i="23" s="1"/>
  <c r="N215" i="23"/>
  <c r="M215" i="23"/>
  <c r="K215" i="23"/>
  <c r="J215" i="23"/>
  <c r="J227" i="23" s="1"/>
  <c r="J265" i="23" s="1"/>
  <c r="I215" i="23"/>
  <c r="H215" i="23"/>
  <c r="F215" i="23"/>
  <c r="E215" i="23"/>
  <c r="E227" i="23" s="1"/>
  <c r="E265" i="23" s="1"/>
  <c r="D215" i="23"/>
  <c r="O205" i="23"/>
  <c r="O264" i="23" s="1"/>
  <c r="N205" i="23"/>
  <c r="N264" i="23" s="1"/>
  <c r="J205" i="23"/>
  <c r="J264" i="23" s="1"/>
  <c r="I205" i="23"/>
  <c r="I264" i="23" s="1"/>
  <c r="E205" i="23"/>
  <c r="E264" i="23" s="1"/>
  <c r="D205" i="23"/>
  <c r="D264" i="23" s="1"/>
  <c r="P204" i="23"/>
  <c r="O204" i="23"/>
  <c r="N204" i="23"/>
  <c r="M204" i="23"/>
  <c r="M205" i="23" s="1"/>
  <c r="M264" i="23" s="1"/>
  <c r="K204" i="23"/>
  <c r="J204" i="23"/>
  <c r="I204" i="23"/>
  <c r="H204" i="23"/>
  <c r="H205" i="23" s="1"/>
  <c r="H264" i="23" s="1"/>
  <c r="F204" i="23"/>
  <c r="E204" i="23"/>
  <c r="D204" i="23"/>
  <c r="P193" i="23"/>
  <c r="P205" i="23" s="1"/>
  <c r="P264" i="23" s="1"/>
  <c r="O193" i="23"/>
  <c r="N193" i="23"/>
  <c r="M193" i="23"/>
  <c r="K193" i="23"/>
  <c r="K205" i="23" s="1"/>
  <c r="K264" i="23" s="1"/>
  <c r="J193" i="23"/>
  <c r="I193" i="23"/>
  <c r="H193" i="23"/>
  <c r="F193" i="23"/>
  <c r="F205" i="23" s="1"/>
  <c r="F264" i="23" s="1"/>
  <c r="E193" i="23"/>
  <c r="D193" i="23"/>
  <c r="P183" i="23"/>
  <c r="P263" i="23" s="1"/>
  <c r="O183" i="23"/>
  <c r="O263" i="23" s="1"/>
  <c r="K183" i="23"/>
  <c r="K263" i="23" s="1"/>
  <c r="J183" i="23"/>
  <c r="J263" i="23" s="1"/>
  <c r="E183" i="23"/>
  <c r="E263" i="23" s="1"/>
  <c r="P182" i="23"/>
  <c r="O182" i="23"/>
  <c r="N182" i="23"/>
  <c r="N183" i="23" s="1"/>
  <c r="N263" i="23" s="1"/>
  <c r="M182" i="23"/>
  <c r="K182" i="23"/>
  <c r="J182" i="23"/>
  <c r="I182" i="23"/>
  <c r="I183" i="23" s="1"/>
  <c r="I263" i="23" s="1"/>
  <c r="H182" i="23"/>
  <c r="F182" i="23"/>
  <c r="E182" i="23"/>
  <c r="D182" i="23"/>
  <c r="D183" i="23" s="1"/>
  <c r="D263" i="23" s="1"/>
  <c r="P171" i="23"/>
  <c r="O171" i="23"/>
  <c r="N171" i="23"/>
  <c r="M171" i="23"/>
  <c r="M183" i="23" s="1"/>
  <c r="M263" i="23" s="1"/>
  <c r="K171" i="23"/>
  <c r="J171" i="23"/>
  <c r="I171" i="23"/>
  <c r="H171" i="23"/>
  <c r="H183" i="23" s="1"/>
  <c r="H263" i="23" s="1"/>
  <c r="E171" i="23"/>
  <c r="D171" i="23"/>
  <c r="F167" i="23"/>
  <c r="F171" i="23" s="1"/>
  <c r="F183" i="23" s="1"/>
  <c r="F263" i="23" s="1"/>
  <c r="N161" i="23"/>
  <c r="N262" i="23" s="1"/>
  <c r="M161" i="23"/>
  <c r="M262" i="23" s="1"/>
  <c r="I161" i="23"/>
  <c r="I262" i="23" s="1"/>
  <c r="H161" i="23"/>
  <c r="H262" i="23" s="1"/>
  <c r="D161" i="23"/>
  <c r="D262" i="23" s="1"/>
  <c r="P160" i="23"/>
  <c r="O160" i="23"/>
  <c r="N160" i="23"/>
  <c r="M160" i="23"/>
  <c r="K160" i="23"/>
  <c r="J160" i="23"/>
  <c r="I160" i="23"/>
  <c r="H160" i="23"/>
  <c r="F160" i="23"/>
  <c r="E160" i="23"/>
  <c r="D160" i="23"/>
  <c r="P149" i="23"/>
  <c r="P161" i="23" s="1"/>
  <c r="P262" i="23" s="1"/>
  <c r="O149" i="23"/>
  <c r="O161" i="23" s="1"/>
  <c r="O262" i="23" s="1"/>
  <c r="N149" i="23"/>
  <c r="M149" i="23"/>
  <c r="K149" i="23"/>
  <c r="K161" i="23" s="1"/>
  <c r="K262" i="23" s="1"/>
  <c r="J149" i="23"/>
  <c r="J161" i="23" s="1"/>
  <c r="J262" i="23" s="1"/>
  <c r="I149" i="23"/>
  <c r="H149" i="23"/>
  <c r="F149" i="23"/>
  <c r="F161" i="23" s="1"/>
  <c r="F262" i="23" s="1"/>
  <c r="E149" i="23"/>
  <c r="E161" i="23" s="1"/>
  <c r="E262" i="23" s="1"/>
  <c r="D149" i="23"/>
  <c r="O139" i="23"/>
  <c r="O261" i="23" s="1"/>
  <c r="N139" i="23"/>
  <c r="N261" i="23" s="1"/>
  <c r="J139" i="23"/>
  <c r="J261" i="23" s="1"/>
  <c r="I139" i="23"/>
  <c r="I261" i="23" s="1"/>
  <c r="E139" i="23"/>
  <c r="E261" i="23" s="1"/>
  <c r="D139" i="23"/>
  <c r="D261" i="23" s="1"/>
  <c r="P138" i="23"/>
  <c r="O138" i="23"/>
  <c r="N138" i="23"/>
  <c r="M138" i="23"/>
  <c r="M139" i="23" s="1"/>
  <c r="M261" i="23" s="1"/>
  <c r="K138" i="23"/>
  <c r="J138" i="23"/>
  <c r="I138" i="23"/>
  <c r="H138" i="23"/>
  <c r="H139" i="23" s="1"/>
  <c r="H261" i="23" s="1"/>
  <c r="F138" i="23"/>
  <c r="E138" i="23"/>
  <c r="D138" i="23"/>
  <c r="P126" i="23"/>
  <c r="P139" i="23" s="1"/>
  <c r="P261" i="23" s="1"/>
  <c r="O126" i="23"/>
  <c r="N126" i="23"/>
  <c r="M126" i="23"/>
  <c r="K126" i="23"/>
  <c r="K139" i="23" s="1"/>
  <c r="K261" i="23" s="1"/>
  <c r="J126" i="23"/>
  <c r="I126" i="23"/>
  <c r="H126" i="23"/>
  <c r="F126" i="23"/>
  <c r="F139" i="23" s="1"/>
  <c r="F261" i="23" s="1"/>
  <c r="E126" i="23"/>
  <c r="D126" i="23"/>
  <c r="F122" i="23"/>
  <c r="P115" i="23"/>
  <c r="P259" i="23" s="1"/>
  <c r="M115" i="23"/>
  <c r="M259" i="23" s="1"/>
  <c r="K115" i="23"/>
  <c r="K259" i="23" s="1"/>
  <c r="H115" i="23"/>
  <c r="H259" i="23" s="1"/>
  <c r="P114" i="23"/>
  <c r="O114" i="23"/>
  <c r="O115" i="23" s="1"/>
  <c r="O259" i="23" s="1"/>
  <c r="N114" i="23"/>
  <c r="M114" i="23"/>
  <c r="K114" i="23"/>
  <c r="J114" i="23"/>
  <c r="J115" i="23" s="1"/>
  <c r="J259" i="23" s="1"/>
  <c r="I114" i="23"/>
  <c r="H114" i="23"/>
  <c r="F114" i="23"/>
  <c r="E114" i="23"/>
  <c r="E115" i="23" s="1"/>
  <c r="E259" i="23" s="1"/>
  <c r="D114" i="23"/>
  <c r="P102" i="23"/>
  <c r="O102" i="23"/>
  <c r="N102" i="23"/>
  <c r="N115" i="23" s="1"/>
  <c r="N259" i="23" s="1"/>
  <c r="M278" i="23" s="1"/>
  <c r="M102" i="23"/>
  <c r="K102" i="23"/>
  <c r="J102" i="23"/>
  <c r="I102" i="23"/>
  <c r="I115" i="23" s="1"/>
  <c r="I259" i="23" s="1"/>
  <c r="H102" i="23"/>
  <c r="E102" i="23"/>
  <c r="D102" i="23"/>
  <c r="D115" i="23" s="1"/>
  <c r="D259" i="23" s="1"/>
  <c r="F97" i="23"/>
  <c r="F102" i="23" s="1"/>
  <c r="F115" i="23" s="1"/>
  <c r="F259" i="23" s="1"/>
  <c r="N91" i="23"/>
  <c r="N258" i="23" s="1"/>
  <c r="M277" i="23" s="1"/>
  <c r="M91" i="23"/>
  <c r="M258" i="23" s="1"/>
  <c r="I91" i="23"/>
  <c r="I258" i="23" s="1"/>
  <c r="H91" i="23"/>
  <c r="H258" i="23" s="1"/>
  <c r="D91" i="23"/>
  <c r="D258" i="23" s="1"/>
  <c r="P90" i="23"/>
  <c r="P91" i="23" s="1"/>
  <c r="P258" i="23" s="1"/>
  <c r="O90" i="23"/>
  <c r="N90" i="23"/>
  <c r="M90" i="23"/>
  <c r="K90" i="23"/>
  <c r="K91" i="23" s="1"/>
  <c r="K258" i="23" s="1"/>
  <c r="J90" i="23"/>
  <c r="I90" i="23"/>
  <c r="H90" i="23"/>
  <c r="F90" i="23"/>
  <c r="F91" i="23" s="1"/>
  <c r="F258" i="23" s="1"/>
  <c r="E90" i="23"/>
  <c r="D90" i="23"/>
  <c r="P79" i="23"/>
  <c r="O79" i="23"/>
  <c r="O91" i="23" s="1"/>
  <c r="O258" i="23" s="1"/>
  <c r="N79" i="23"/>
  <c r="M79" i="23"/>
  <c r="K79" i="23"/>
  <c r="J79" i="23"/>
  <c r="J91" i="23" s="1"/>
  <c r="J258" i="23" s="1"/>
  <c r="I79" i="23"/>
  <c r="H79" i="23"/>
  <c r="F79" i="23"/>
  <c r="E79" i="23"/>
  <c r="E91" i="23" s="1"/>
  <c r="E258" i="23" s="1"/>
  <c r="D79" i="23"/>
  <c r="O69" i="23"/>
  <c r="O257" i="23" s="1"/>
  <c r="N69" i="23"/>
  <c r="N257" i="23" s="1"/>
  <c r="J69" i="23"/>
  <c r="J257" i="23" s="1"/>
  <c r="I69" i="23"/>
  <c r="I257" i="23" s="1"/>
  <c r="E69" i="23"/>
  <c r="E257" i="23" s="1"/>
  <c r="D69" i="23"/>
  <c r="D257" i="23" s="1"/>
  <c r="P68" i="23"/>
  <c r="O68" i="23"/>
  <c r="N68" i="23"/>
  <c r="M68" i="23"/>
  <c r="M69" i="23" s="1"/>
  <c r="M257" i="23" s="1"/>
  <c r="K68" i="23"/>
  <c r="J68" i="23"/>
  <c r="I68" i="23"/>
  <c r="H68" i="23"/>
  <c r="H69" i="23" s="1"/>
  <c r="H257" i="23" s="1"/>
  <c r="F68" i="23"/>
  <c r="E68" i="23"/>
  <c r="D68" i="23"/>
  <c r="P57" i="23"/>
  <c r="P69" i="23" s="1"/>
  <c r="P257" i="23" s="1"/>
  <c r="O57" i="23"/>
  <c r="N57" i="23"/>
  <c r="M57" i="23"/>
  <c r="K57" i="23"/>
  <c r="K69" i="23" s="1"/>
  <c r="K257" i="23" s="1"/>
  <c r="J57" i="23"/>
  <c r="I57" i="23"/>
  <c r="H57" i="23"/>
  <c r="F57" i="23"/>
  <c r="F69" i="23" s="1"/>
  <c r="F257" i="23" s="1"/>
  <c r="E57" i="23"/>
  <c r="D57" i="23"/>
  <c r="P47" i="23"/>
  <c r="P256" i="23" s="1"/>
  <c r="O47" i="23"/>
  <c r="O256" i="23" s="1"/>
  <c r="K47" i="23"/>
  <c r="K256" i="23" s="1"/>
  <c r="J47" i="23"/>
  <c r="J256" i="23" s="1"/>
  <c r="F47" i="23"/>
  <c r="F256" i="23" s="1"/>
  <c r="E47" i="23"/>
  <c r="E256" i="23" s="1"/>
  <c r="P46" i="23"/>
  <c r="O46" i="23"/>
  <c r="N46" i="23"/>
  <c r="N47" i="23" s="1"/>
  <c r="N256" i="23" s="1"/>
  <c r="M46" i="23"/>
  <c r="K46" i="23"/>
  <c r="J46" i="23"/>
  <c r="I46" i="23"/>
  <c r="I47" i="23" s="1"/>
  <c r="I256" i="23" s="1"/>
  <c r="H46" i="23"/>
  <c r="F46" i="23"/>
  <c r="E46" i="23"/>
  <c r="D46" i="23"/>
  <c r="D47" i="23" s="1"/>
  <c r="D256" i="23" s="1"/>
  <c r="P35" i="23"/>
  <c r="O35" i="23"/>
  <c r="N35" i="23"/>
  <c r="M35" i="23"/>
  <c r="M47" i="23" s="1"/>
  <c r="M256" i="23" s="1"/>
  <c r="K35" i="23"/>
  <c r="J35" i="23"/>
  <c r="I35" i="23"/>
  <c r="H35" i="23"/>
  <c r="H47" i="23" s="1"/>
  <c r="H256" i="23" s="1"/>
  <c r="F35" i="23"/>
  <c r="E35" i="23"/>
  <c r="D35" i="23"/>
  <c r="P24" i="23"/>
  <c r="P255" i="23" s="1"/>
  <c r="M24" i="23"/>
  <c r="M255" i="23" s="1"/>
  <c r="K24" i="23"/>
  <c r="K255" i="23" s="1"/>
  <c r="H24" i="23"/>
  <c r="H255" i="23" s="1"/>
  <c r="P23" i="23"/>
  <c r="O23" i="23"/>
  <c r="O24" i="23" s="1"/>
  <c r="O255" i="23" s="1"/>
  <c r="N23" i="23"/>
  <c r="M23" i="23"/>
  <c r="K23" i="23"/>
  <c r="J23" i="23"/>
  <c r="J24" i="23" s="1"/>
  <c r="J255" i="23" s="1"/>
  <c r="I23" i="23"/>
  <c r="H23" i="23"/>
  <c r="F23" i="23"/>
  <c r="E23" i="23"/>
  <c r="E24" i="23" s="1"/>
  <c r="E255" i="23" s="1"/>
  <c r="D23" i="23"/>
  <c r="P11" i="23"/>
  <c r="O11" i="23"/>
  <c r="N11" i="23"/>
  <c r="N24" i="23" s="1"/>
  <c r="N255" i="23" s="1"/>
  <c r="M274" i="23" s="1"/>
  <c r="M11" i="23"/>
  <c r="K11" i="23"/>
  <c r="J11" i="23"/>
  <c r="I11" i="23"/>
  <c r="I24" i="23" s="1"/>
  <c r="I255" i="23" s="1"/>
  <c r="H11" i="23"/>
  <c r="E11" i="23"/>
  <c r="D11" i="23"/>
  <c r="D24" i="23" s="1"/>
  <c r="D255" i="23" s="1"/>
  <c r="F7" i="23"/>
  <c r="F6" i="23"/>
  <c r="F11" i="23" s="1"/>
  <c r="F24" i="23" s="1"/>
  <c r="F255" i="23" s="1"/>
  <c r="E276" i="23" l="1"/>
  <c r="D276" i="23"/>
  <c r="E283" i="23"/>
  <c r="D283" i="23"/>
  <c r="D275" i="23"/>
  <c r="E275" i="23"/>
  <c r="D280" i="23"/>
  <c r="E280" i="23"/>
  <c r="M280" i="23"/>
  <c r="E281" i="23"/>
  <c r="D281" i="23"/>
  <c r="M281" i="23"/>
  <c r="M282" i="23"/>
  <c r="M276" i="23"/>
  <c r="M283" i="23"/>
  <c r="M275" i="23"/>
  <c r="E278" i="23"/>
  <c r="D278" i="23"/>
  <c r="E285" i="23"/>
  <c r="D285" i="23"/>
  <c r="M285" i="23"/>
  <c r="E274" i="23"/>
  <c r="D274" i="23"/>
  <c r="E277" i="23"/>
  <c r="D277" i="23"/>
  <c r="E282" i="23"/>
  <c r="D282" i="23"/>
  <c r="D284" i="23"/>
  <c r="E284" i="23"/>
  <c r="F268" i="23"/>
  <c r="D273" i="23"/>
  <c r="N268" i="23"/>
  <c r="M287" i="23" s="1"/>
  <c r="E287" i="23" l="1"/>
  <c r="D287" i="23"/>
  <c r="C24" i="16" l="1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E31" i="16" l="1"/>
  <c r="G31" i="16"/>
  <c r="I31" i="16"/>
  <c r="K31" i="16"/>
  <c r="M31" i="16"/>
  <c r="O31" i="16"/>
  <c r="Q31" i="16"/>
  <c r="D31" i="16"/>
  <c r="F31" i="16"/>
  <c r="H31" i="16"/>
  <c r="J31" i="16"/>
  <c r="L31" i="16"/>
  <c r="N31" i="16"/>
  <c r="P31" i="16"/>
  <c r="R31" i="16"/>
  <c r="R35" i="20" l="1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E17" i="20"/>
  <c r="D17" i="20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E36" i="20" l="1"/>
  <c r="I36" i="20"/>
  <c r="M36" i="20"/>
  <c r="Q36" i="20"/>
  <c r="F36" i="20"/>
  <c r="J36" i="20"/>
  <c r="N36" i="20"/>
  <c r="R36" i="20"/>
  <c r="D36" i="20"/>
  <c r="H36" i="20"/>
  <c r="L36" i="20"/>
  <c r="P36" i="20"/>
  <c r="G36" i="20"/>
  <c r="K36" i="20"/>
  <c r="O36" i="20"/>
  <c r="G32" i="19"/>
  <c r="O32" i="19"/>
  <c r="K32" i="19"/>
  <c r="F32" i="19"/>
  <c r="J32" i="19"/>
  <c r="N32" i="19"/>
  <c r="R32" i="19"/>
  <c r="D32" i="19"/>
  <c r="H32" i="19"/>
  <c r="L32" i="19"/>
  <c r="P32" i="19"/>
  <c r="E32" i="19"/>
  <c r="I32" i="19"/>
  <c r="M32" i="19"/>
  <c r="Q32" i="19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D33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D33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D15" i="1"/>
  <c r="Q30" i="1"/>
  <c r="R30" i="1"/>
  <c r="L30" i="1"/>
  <c r="L17" i="21" s="1"/>
  <c r="L18" i="21" s="1"/>
  <c r="G30" i="1"/>
  <c r="Q25" i="1"/>
  <c r="R25" i="1"/>
  <c r="L25" i="1"/>
  <c r="G25" i="1"/>
  <c r="G15" i="1"/>
  <c r="H15" i="1"/>
  <c r="I15" i="1"/>
  <c r="I7" i="21" s="1"/>
  <c r="I8" i="21" s="1"/>
  <c r="J15" i="1"/>
  <c r="K15" i="1"/>
  <c r="L15" i="1"/>
  <c r="M15" i="1"/>
  <c r="M7" i="21" s="1"/>
  <c r="M8" i="21" s="1"/>
  <c r="N15" i="1"/>
  <c r="O15" i="1"/>
  <c r="P15" i="1"/>
  <c r="Q15" i="1"/>
  <c r="R15" i="1"/>
  <c r="F15" i="1"/>
  <c r="F7" i="21" s="1"/>
  <c r="F8" i="21" s="1"/>
  <c r="E15" i="1"/>
  <c r="E7" i="21" s="1"/>
  <c r="E8" i="21" s="1"/>
  <c r="E30" i="1"/>
  <c r="E17" i="21" s="1"/>
  <c r="E18" i="21" s="1"/>
  <c r="F30" i="1"/>
  <c r="H30" i="1"/>
  <c r="I30" i="1"/>
  <c r="J30" i="1"/>
  <c r="J17" i="21" s="1"/>
  <c r="J18" i="21" s="1"/>
  <c r="K30" i="1"/>
  <c r="M30" i="1"/>
  <c r="N30" i="1"/>
  <c r="O30" i="1"/>
  <c r="O17" i="21" s="1"/>
  <c r="O18" i="21" s="1"/>
  <c r="P30" i="1"/>
  <c r="D30" i="1"/>
  <c r="D17" i="21" s="1"/>
  <c r="D18" i="21" s="1"/>
  <c r="Q31" i="1" l="1"/>
  <c r="Q7" i="21"/>
  <c r="Q8" i="21" s="1"/>
  <c r="L31" i="1"/>
  <c r="L12" i="21"/>
  <c r="L13" i="21" s="1"/>
  <c r="N17" i="21"/>
  <c r="N18" i="21" s="1"/>
  <c r="I17" i="21"/>
  <c r="I18" i="21" s="1"/>
  <c r="P7" i="21"/>
  <c r="P8" i="21" s="1"/>
  <c r="L7" i="21"/>
  <c r="L8" i="21" s="1"/>
  <c r="H7" i="21"/>
  <c r="H8" i="21" s="1"/>
  <c r="R31" i="1"/>
  <c r="R12" i="21"/>
  <c r="R13" i="21" s="1"/>
  <c r="R17" i="21"/>
  <c r="R18" i="21" s="1"/>
  <c r="M17" i="21"/>
  <c r="M18" i="21" s="1"/>
  <c r="H17" i="21"/>
  <c r="H18" i="21" s="1"/>
  <c r="O7" i="21"/>
  <c r="O8" i="21" s="1"/>
  <c r="K7" i="21"/>
  <c r="K8" i="21" s="1"/>
  <c r="G31" i="1"/>
  <c r="G7" i="21"/>
  <c r="G8" i="21" s="1"/>
  <c r="Q12" i="21"/>
  <c r="Q13" i="21" s="1"/>
  <c r="Q17" i="21"/>
  <c r="Q18" i="21" s="1"/>
  <c r="P17" i="21"/>
  <c r="P18" i="21" s="1"/>
  <c r="K17" i="21"/>
  <c r="K18" i="21" s="1"/>
  <c r="F17" i="21"/>
  <c r="F18" i="21" s="1"/>
  <c r="R7" i="21"/>
  <c r="R8" i="21" s="1"/>
  <c r="N7" i="21"/>
  <c r="N8" i="21" s="1"/>
  <c r="J7" i="21"/>
  <c r="J8" i="21" s="1"/>
  <c r="G12" i="21"/>
  <c r="G13" i="21" s="1"/>
  <c r="G17" i="21"/>
  <c r="G18" i="21" s="1"/>
  <c r="D7" i="21"/>
  <c r="D8" i="21" s="1"/>
  <c r="G34" i="18"/>
  <c r="K34" i="18"/>
  <c r="R34" i="18"/>
  <c r="F34" i="18"/>
  <c r="J34" i="18"/>
  <c r="N34" i="18"/>
  <c r="O34" i="18"/>
  <c r="D34" i="18"/>
  <c r="H34" i="18"/>
  <c r="L34" i="18"/>
  <c r="P34" i="18"/>
  <c r="E34" i="18"/>
  <c r="I34" i="18"/>
  <c r="M34" i="18"/>
  <c r="Q34" i="18"/>
  <c r="E34" i="17"/>
  <c r="M34" i="17"/>
  <c r="Q34" i="17"/>
  <c r="O34" i="17"/>
  <c r="R34" i="17"/>
  <c r="P34" i="17"/>
  <c r="N34" i="17"/>
  <c r="L34" i="17"/>
  <c r="K34" i="17"/>
  <c r="J34" i="17"/>
  <c r="I34" i="17"/>
  <c r="H34" i="17"/>
  <c r="G34" i="17"/>
  <c r="F34" i="17"/>
  <c r="D34" i="17"/>
  <c r="F610" i="20"/>
  <c r="E610" i="20"/>
  <c r="F607" i="20"/>
  <c r="E607" i="20"/>
  <c r="F604" i="20"/>
  <c r="E604" i="20"/>
  <c r="F601" i="20"/>
  <c r="E601" i="20"/>
  <c r="P559" i="20"/>
  <c r="O559" i="20"/>
  <c r="N559" i="20"/>
  <c r="M559" i="20"/>
  <c r="K559" i="20"/>
  <c r="J559" i="20"/>
  <c r="I559" i="20"/>
  <c r="H559" i="20"/>
  <c r="F559" i="20"/>
  <c r="E559" i="20"/>
  <c r="D559" i="20"/>
  <c r="P549" i="20"/>
  <c r="O549" i="20"/>
  <c r="N549" i="20"/>
  <c r="M549" i="20"/>
  <c r="K549" i="20"/>
  <c r="J549" i="20"/>
  <c r="I549" i="20"/>
  <c r="H549" i="20"/>
  <c r="E549" i="20"/>
  <c r="D549" i="20"/>
  <c r="F545" i="20"/>
  <c r="F544" i="20"/>
  <c r="F549" i="20" s="1"/>
  <c r="P536" i="20"/>
  <c r="O536" i="20"/>
  <c r="N536" i="20"/>
  <c r="M536" i="20"/>
  <c r="K536" i="20"/>
  <c r="J536" i="20"/>
  <c r="I536" i="20"/>
  <c r="H536" i="20"/>
  <c r="F536" i="20"/>
  <c r="E536" i="20"/>
  <c r="D536" i="20"/>
  <c r="P525" i="20"/>
  <c r="O525" i="20"/>
  <c r="N525" i="20"/>
  <c r="M525" i="20"/>
  <c r="K525" i="20"/>
  <c r="J525" i="20"/>
  <c r="I525" i="20"/>
  <c r="H525" i="20"/>
  <c r="F525" i="20"/>
  <c r="E525" i="20"/>
  <c r="D525" i="20"/>
  <c r="P514" i="20"/>
  <c r="O514" i="20"/>
  <c r="N514" i="20"/>
  <c r="M514" i="20"/>
  <c r="K514" i="20"/>
  <c r="J514" i="20"/>
  <c r="I514" i="20"/>
  <c r="H514" i="20"/>
  <c r="F514" i="20"/>
  <c r="E514" i="20"/>
  <c r="D514" i="20"/>
  <c r="P503" i="20"/>
  <c r="O503" i="20"/>
  <c r="N503" i="20"/>
  <c r="M503" i="20"/>
  <c r="K503" i="20"/>
  <c r="J503" i="20"/>
  <c r="I503" i="20"/>
  <c r="H503" i="20"/>
  <c r="F503" i="20"/>
  <c r="E503" i="20"/>
  <c r="D503" i="20"/>
  <c r="P492" i="20"/>
  <c r="O492" i="20"/>
  <c r="N492" i="20"/>
  <c r="M492" i="20"/>
  <c r="K492" i="20"/>
  <c r="J492" i="20"/>
  <c r="I492" i="20"/>
  <c r="H492" i="20"/>
  <c r="F492" i="20"/>
  <c r="E492" i="20"/>
  <c r="D492" i="20"/>
  <c r="P481" i="20"/>
  <c r="O481" i="20"/>
  <c r="N481" i="20"/>
  <c r="M481" i="20"/>
  <c r="K481" i="20"/>
  <c r="J481" i="20"/>
  <c r="I481" i="20"/>
  <c r="H481" i="20"/>
  <c r="E481" i="20"/>
  <c r="D481" i="20"/>
  <c r="F477" i="20"/>
  <c r="F481" i="20" s="1"/>
  <c r="P470" i="20"/>
  <c r="O470" i="20"/>
  <c r="N470" i="20"/>
  <c r="M470" i="20"/>
  <c r="K470" i="20"/>
  <c r="J470" i="20"/>
  <c r="I470" i="20"/>
  <c r="H470" i="20"/>
  <c r="F470" i="20"/>
  <c r="E470" i="20"/>
  <c r="D470" i="20"/>
  <c r="P459" i="20"/>
  <c r="O459" i="20"/>
  <c r="N459" i="20"/>
  <c r="M459" i="20"/>
  <c r="K459" i="20"/>
  <c r="J459" i="20"/>
  <c r="I459" i="20"/>
  <c r="H459" i="20"/>
  <c r="F459" i="20"/>
  <c r="E459" i="20"/>
  <c r="D459" i="20"/>
  <c r="P448" i="20"/>
  <c r="O448" i="20"/>
  <c r="N448" i="20"/>
  <c r="M448" i="20"/>
  <c r="K448" i="20"/>
  <c r="J448" i="20"/>
  <c r="I448" i="20"/>
  <c r="H448" i="20"/>
  <c r="F448" i="20"/>
  <c r="E448" i="20"/>
  <c r="D448" i="20"/>
  <c r="D449" i="20" s="1"/>
  <c r="D571" i="20" s="1"/>
  <c r="P436" i="20"/>
  <c r="O436" i="20"/>
  <c r="N436" i="20"/>
  <c r="M436" i="20"/>
  <c r="K436" i="20"/>
  <c r="J436" i="20"/>
  <c r="I436" i="20"/>
  <c r="H436" i="20"/>
  <c r="E436" i="20"/>
  <c r="D436" i="20"/>
  <c r="F432" i="20"/>
  <c r="F436" i="20" s="1"/>
  <c r="P424" i="20"/>
  <c r="O424" i="20"/>
  <c r="N424" i="20"/>
  <c r="M424" i="20"/>
  <c r="K424" i="20"/>
  <c r="J424" i="20"/>
  <c r="I424" i="20"/>
  <c r="H424" i="20"/>
  <c r="F424" i="20"/>
  <c r="E424" i="20"/>
  <c r="D424" i="20"/>
  <c r="P412" i="20"/>
  <c r="O412" i="20"/>
  <c r="N412" i="20"/>
  <c r="M412" i="20"/>
  <c r="K412" i="20"/>
  <c r="J412" i="20"/>
  <c r="I412" i="20"/>
  <c r="H412" i="20"/>
  <c r="E412" i="20"/>
  <c r="D412" i="20"/>
  <c r="F407" i="20"/>
  <c r="F412" i="20" s="1"/>
  <c r="P400" i="20"/>
  <c r="O400" i="20"/>
  <c r="N400" i="20"/>
  <c r="M400" i="20"/>
  <c r="K400" i="20"/>
  <c r="J400" i="20"/>
  <c r="I400" i="20"/>
  <c r="H400" i="20"/>
  <c r="F400" i="20"/>
  <c r="E400" i="20"/>
  <c r="D400" i="20"/>
  <c r="P389" i="20"/>
  <c r="O389" i="20"/>
  <c r="N389" i="20"/>
  <c r="M389" i="20"/>
  <c r="K389" i="20"/>
  <c r="J389" i="20"/>
  <c r="I389" i="20"/>
  <c r="H389" i="20"/>
  <c r="F389" i="20"/>
  <c r="E389" i="20"/>
  <c r="D389" i="20"/>
  <c r="P378" i="20"/>
  <c r="O378" i="20"/>
  <c r="N378" i="20"/>
  <c r="M378" i="20"/>
  <c r="K378" i="20"/>
  <c r="J378" i="20"/>
  <c r="I378" i="20"/>
  <c r="H378" i="20"/>
  <c r="F378" i="20"/>
  <c r="E378" i="20"/>
  <c r="D378" i="20"/>
  <c r="P367" i="20"/>
  <c r="O367" i="20"/>
  <c r="N367" i="20"/>
  <c r="M367" i="20"/>
  <c r="K367" i="20"/>
  <c r="J367" i="20"/>
  <c r="I367" i="20"/>
  <c r="H367" i="20"/>
  <c r="F367" i="20"/>
  <c r="E367" i="20"/>
  <c r="D367" i="20"/>
  <c r="P356" i="20"/>
  <c r="O356" i="20"/>
  <c r="N356" i="20"/>
  <c r="M356" i="20"/>
  <c r="K356" i="20"/>
  <c r="J356" i="20"/>
  <c r="I356" i="20"/>
  <c r="H356" i="20"/>
  <c r="F356" i="20"/>
  <c r="E356" i="20"/>
  <c r="D356" i="20"/>
  <c r="P345" i="20"/>
  <c r="O345" i="20"/>
  <c r="N345" i="20"/>
  <c r="M345" i="20"/>
  <c r="K345" i="20"/>
  <c r="J345" i="20"/>
  <c r="I345" i="20"/>
  <c r="H345" i="20"/>
  <c r="F345" i="20"/>
  <c r="E345" i="20"/>
  <c r="D345" i="20"/>
  <c r="P333" i="20"/>
  <c r="O333" i="20"/>
  <c r="N333" i="20"/>
  <c r="M333" i="20"/>
  <c r="K333" i="20"/>
  <c r="J333" i="20"/>
  <c r="I333" i="20"/>
  <c r="H333" i="20"/>
  <c r="F333" i="20"/>
  <c r="E333" i="20"/>
  <c r="D333" i="20"/>
  <c r="P321" i="20"/>
  <c r="O321" i="20"/>
  <c r="N321" i="20"/>
  <c r="M321" i="20"/>
  <c r="K321" i="20"/>
  <c r="J321" i="20"/>
  <c r="I321" i="20"/>
  <c r="H321" i="20"/>
  <c r="E321" i="20"/>
  <c r="D321" i="20"/>
  <c r="F317" i="20"/>
  <c r="F316" i="20"/>
  <c r="F321" i="20" s="1"/>
  <c r="M564" i="20"/>
  <c r="K564" i="20"/>
  <c r="H564" i="20"/>
  <c r="E564" i="20"/>
  <c r="P564" i="20"/>
  <c r="O564" i="20"/>
  <c r="J564" i="20"/>
  <c r="D564" i="20"/>
  <c r="F564" i="20"/>
  <c r="F613" i="18"/>
  <c r="E613" i="18"/>
  <c r="F610" i="18"/>
  <c r="E610" i="18"/>
  <c r="F607" i="18"/>
  <c r="E607" i="18"/>
  <c r="F604" i="18"/>
  <c r="E604" i="18"/>
  <c r="P562" i="18"/>
  <c r="O562" i="18"/>
  <c r="N562" i="18"/>
  <c r="M562" i="18"/>
  <c r="K562" i="18"/>
  <c r="J562" i="18"/>
  <c r="I562" i="18"/>
  <c r="H562" i="18"/>
  <c r="F562" i="18"/>
  <c r="E562" i="18"/>
  <c r="D562" i="18"/>
  <c r="P552" i="18"/>
  <c r="O552" i="18"/>
  <c r="N552" i="18"/>
  <c r="M552" i="18"/>
  <c r="K552" i="18"/>
  <c r="J552" i="18"/>
  <c r="I552" i="18"/>
  <c r="H552" i="18"/>
  <c r="E552" i="18"/>
  <c r="D552" i="18"/>
  <c r="F548" i="18"/>
  <c r="F547" i="18"/>
  <c r="F552" i="18" s="1"/>
  <c r="P539" i="18"/>
  <c r="O539" i="18"/>
  <c r="N539" i="18"/>
  <c r="M539" i="18"/>
  <c r="K539" i="18"/>
  <c r="J539" i="18"/>
  <c r="I539" i="18"/>
  <c r="H539" i="18"/>
  <c r="F539" i="18"/>
  <c r="E539" i="18"/>
  <c r="D539" i="18"/>
  <c r="P528" i="18"/>
  <c r="O528" i="18"/>
  <c r="N528" i="18"/>
  <c r="M528" i="18"/>
  <c r="K528" i="18"/>
  <c r="J528" i="18"/>
  <c r="I528" i="18"/>
  <c r="H528" i="18"/>
  <c r="F528" i="18"/>
  <c r="E528" i="18"/>
  <c r="D528" i="18"/>
  <c r="P517" i="18"/>
  <c r="O517" i="18"/>
  <c r="N517" i="18"/>
  <c r="M517" i="18"/>
  <c r="K517" i="18"/>
  <c r="J517" i="18"/>
  <c r="I517" i="18"/>
  <c r="H517" i="18"/>
  <c r="F517" i="18"/>
  <c r="E517" i="18"/>
  <c r="D517" i="18"/>
  <c r="P506" i="18"/>
  <c r="O506" i="18"/>
  <c r="N506" i="18"/>
  <c r="M506" i="18"/>
  <c r="K506" i="18"/>
  <c r="J506" i="18"/>
  <c r="I506" i="18"/>
  <c r="H506" i="18"/>
  <c r="F506" i="18"/>
  <c r="E506" i="18"/>
  <c r="D506" i="18"/>
  <c r="P495" i="18"/>
  <c r="O495" i="18"/>
  <c r="N495" i="18"/>
  <c r="M495" i="18"/>
  <c r="K495" i="18"/>
  <c r="J495" i="18"/>
  <c r="I495" i="18"/>
  <c r="H495" i="18"/>
  <c r="F495" i="18"/>
  <c r="E495" i="18"/>
  <c r="D495" i="18"/>
  <c r="P484" i="18"/>
  <c r="O484" i="18"/>
  <c r="N484" i="18"/>
  <c r="M484" i="18"/>
  <c r="K484" i="18"/>
  <c r="J484" i="18"/>
  <c r="I484" i="18"/>
  <c r="H484" i="18"/>
  <c r="E484" i="18"/>
  <c r="D484" i="18"/>
  <c r="F480" i="18"/>
  <c r="F484" i="18" s="1"/>
  <c r="P473" i="18"/>
  <c r="O473" i="18"/>
  <c r="N473" i="18"/>
  <c r="M473" i="18"/>
  <c r="K473" i="18"/>
  <c r="J473" i="18"/>
  <c r="I473" i="18"/>
  <c r="H473" i="18"/>
  <c r="F473" i="18"/>
  <c r="E473" i="18"/>
  <c r="D473" i="18"/>
  <c r="P462" i="18"/>
  <c r="O462" i="18"/>
  <c r="N462" i="18"/>
  <c r="M462" i="18"/>
  <c r="K462" i="18"/>
  <c r="J462" i="18"/>
  <c r="I462" i="18"/>
  <c r="H462" i="18"/>
  <c r="F462" i="18"/>
  <c r="E462" i="18"/>
  <c r="D462" i="18"/>
  <c r="P451" i="18"/>
  <c r="O451" i="18"/>
  <c r="N451" i="18"/>
  <c r="M451" i="18"/>
  <c r="K451" i="18"/>
  <c r="J451" i="18"/>
  <c r="I451" i="18"/>
  <c r="H451" i="18"/>
  <c r="F451" i="18"/>
  <c r="E451" i="18"/>
  <c r="D451" i="18"/>
  <c r="P439" i="18"/>
  <c r="O439" i="18"/>
  <c r="N439" i="18"/>
  <c r="M439" i="18"/>
  <c r="K439" i="18"/>
  <c r="J439" i="18"/>
  <c r="I439" i="18"/>
  <c r="H439" i="18"/>
  <c r="E439" i="18"/>
  <c r="D439" i="18"/>
  <c r="F435" i="18"/>
  <c r="F439" i="18" s="1"/>
  <c r="P427" i="18"/>
  <c r="O427" i="18"/>
  <c r="N427" i="18"/>
  <c r="M427" i="18"/>
  <c r="K427" i="18"/>
  <c r="J427" i="18"/>
  <c r="I427" i="18"/>
  <c r="H427" i="18"/>
  <c r="F427" i="18"/>
  <c r="E427" i="18"/>
  <c r="D427" i="18"/>
  <c r="P415" i="18"/>
  <c r="O415" i="18"/>
  <c r="N415" i="18"/>
  <c r="M415" i="18"/>
  <c r="K415" i="18"/>
  <c r="J415" i="18"/>
  <c r="I415" i="18"/>
  <c r="H415" i="18"/>
  <c r="E415" i="18"/>
  <c r="D415" i="18"/>
  <c r="F410" i="18"/>
  <c r="F415" i="18" s="1"/>
  <c r="P403" i="18"/>
  <c r="O403" i="18"/>
  <c r="N403" i="18"/>
  <c r="M403" i="18"/>
  <c r="K403" i="18"/>
  <c r="J403" i="18"/>
  <c r="I403" i="18"/>
  <c r="H403" i="18"/>
  <c r="F403" i="18"/>
  <c r="E403" i="18"/>
  <c r="D403" i="18"/>
  <c r="P392" i="18"/>
  <c r="O392" i="18"/>
  <c r="N392" i="18"/>
  <c r="M392" i="18"/>
  <c r="K392" i="18"/>
  <c r="J392" i="18"/>
  <c r="I392" i="18"/>
  <c r="H392" i="18"/>
  <c r="F392" i="18"/>
  <c r="E392" i="18"/>
  <c r="D392" i="18"/>
  <c r="P381" i="18"/>
  <c r="O381" i="18"/>
  <c r="N381" i="18"/>
  <c r="M381" i="18"/>
  <c r="K381" i="18"/>
  <c r="J381" i="18"/>
  <c r="I381" i="18"/>
  <c r="H381" i="18"/>
  <c r="F381" i="18"/>
  <c r="E381" i="18"/>
  <c r="D381" i="18"/>
  <c r="P370" i="18"/>
  <c r="O370" i="18"/>
  <c r="N370" i="18"/>
  <c r="M370" i="18"/>
  <c r="K370" i="18"/>
  <c r="J370" i="18"/>
  <c r="I370" i="18"/>
  <c r="H370" i="18"/>
  <c r="F370" i="18"/>
  <c r="E370" i="18"/>
  <c r="D370" i="18"/>
  <c r="P359" i="18"/>
  <c r="O359" i="18"/>
  <c r="N359" i="18"/>
  <c r="M359" i="18"/>
  <c r="K359" i="18"/>
  <c r="J359" i="18"/>
  <c r="I359" i="18"/>
  <c r="H359" i="18"/>
  <c r="F359" i="18"/>
  <c r="E359" i="18"/>
  <c r="D359" i="18"/>
  <c r="P348" i="18"/>
  <c r="O348" i="18"/>
  <c r="N348" i="18"/>
  <c r="M348" i="18"/>
  <c r="K348" i="18"/>
  <c r="J348" i="18"/>
  <c r="I348" i="18"/>
  <c r="H348" i="18"/>
  <c r="F348" i="18"/>
  <c r="E348" i="18"/>
  <c r="D348" i="18"/>
  <c r="P336" i="18"/>
  <c r="O336" i="18"/>
  <c r="N336" i="18"/>
  <c r="M336" i="18"/>
  <c r="K336" i="18"/>
  <c r="J336" i="18"/>
  <c r="I336" i="18"/>
  <c r="H336" i="18"/>
  <c r="F336" i="18"/>
  <c r="E336" i="18"/>
  <c r="D336" i="18"/>
  <c r="P324" i="18"/>
  <c r="O324" i="18"/>
  <c r="N324" i="18"/>
  <c r="M324" i="18"/>
  <c r="K324" i="18"/>
  <c r="J324" i="18"/>
  <c r="I324" i="18"/>
  <c r="H324" i="18"/>
  <c r="E324" i="18"/>
  <c r="D324" i="18"/>
  <c r="F320" i="18"/>
  <c r="F319" i="18"/>
  <c r="F324" i="18" s="1"/>
  <c r="M567" i="18"/>
  <c r="K567" i="18"/>
  <c r="H567" i="18"/>
  <c r="E567" i="18"/>
  <c r="P567" i="18"/>
  <c r="O567" i="18"/>
  <c r="J567" i="18"/>
  <c r="D567" i="18"/>
  <c r="F567" i="18"/>
  <c r="F607" i="17"/>
  <c r="E607" i="17"/>
  <c r="F604" i="17"/>
  <c r="E604" i="17"/>
  <c r="F601" i="17"/>
  <c r="E601" i="17"/>
  <c r="F598" i="17"/>
  <c r="E598" i="17"/>
  <c r="P556" i="17"/>
  <c r="O556" i="17"/>
  <c r="N556" i="17"/>
  <c r="M556" i="17"/>
  <c r="K556" i="17"/>
  <c r="J556" i="17"/>
  <c r="I556" i="17"/>
  <c r="H556" i="17"/>
  <c r="F556" i="17"/>
  <c r="E556" i="17"/>
  <c r="D556" i="17"/>
  <c r="P546" i="17"/>
  <c r="O546" i="17"/>
  <c r="N546" i="17"/>
  <c r="M546" i="17"/>
  <c r="K546" i="17"/>
  <c r="J546" i="17"/>
  <c r="I546" i="17"/>
  <c r="H546" i="17"/>
  <c r="E546" i="17"/>
  <c r="D546" i="17"/>
  <c r="F542" i="17"/>
  <c r="F541" i="17"/>
  <c r="F546" i="17" s="1"/>
  <c r="P533" i="17"/>
  <c r="O533" i="17"/>
  <c r="N533" i="17"/>
  <c r="M533" i="17"/>
  <c r="K533" i="17"/>
  <c r="J533" i="17"/>
  <c r="I533" i="17"/>
  <c r="H533" i="17"/>
  <c r="F533" i="17"/>
  <c r="E533" i="17"/>
  <c r="D533" i="17"/>
  <c r="P522" i="17"/>
  <c r="O522" i="17"/>
  <c r="N522" i="17"/>
  <c r="M522" i="17"/>
  <c r="K522" i="17"/>
  <c r="J522" i="17"/>
  <c r="I522" i="17"/>
  <c r="H522" i="17"/>
  <c r="F522" i="17"/>
  <c r="E522" i="17"/>
  <c r="D522" i="17"/>
  <c r="P511" i="17"/>
  <c r="O511" i="17"/>
  <c r="N511" i="17"/>
  <c r="M511" i="17"/>
  <c r="K511" i="17"/>
  <c r="J511" i="17"/>
  <c r="I511" i="17"/>
  <c r="H511" i="17"/>
  <c r="F511" i="17"/>
  <c r="E511" i="17"/>
  <c r="D511" i="17"/>
  <c r="P500" i="17"/>
  <c r="O500" i="17"/>
  <c r="N500" i="17"/>
  <c r="M500" i="17"/>
  <c r="K500" i="17"/>
  <c r="J500" i="17"/>
  <c r="I500" i="17"/>
  <c r="H500" i="17"/>
  <c r="F500" i="17"/>
  <c r="E500" i="17"/>
  <c r="D500" i="17"/>
  <c r="P489" i="17"/>
  <c r="O489" i="17"/>
  <c r="N489" i="17"/>
  <c r="M489" i="17"/>
  <c r="K489" i="17"/>
  <c r="J489" i="17"/>
  <c r="I489" i="17"/>
  <c r="H489" i="17"/>
  <c r="F489" i="17"/>
  <c r="E489" i="17"/>
  <c r="D489" i="17"/>
  <c r="P478" i="17"/>
  <c r="O478" i="17"/>
  <c r="N478" i="17"/>
  <c r="M478" i="17"/>
  <c r="K478" i="17"/>
  <c r="J478" i="17"/>
  <c r="I478" i="17"/>
  <c r="H478" i="17"/>
  <c r="E478" i="17"/>
  <c r="D478" i="17"/>
  <c r="F474" i="17"/>
  <c r="F478" i="17" s="1"/>
  <c r="P467" i="17"/>
  <c r="O467" i="17"/>
  <c r="N467" i="17"/>
  <c r="M467" i="17"/>
  <c r="K467" i="17"/>
  <c r="J467" i="17"/>
  <c r="I467" i="17"/>
  <c r="H467" i="17"/>
  <c r="F467" i="17"/>
  <c r="E467" i="17"/>
  <c r="D467" i="17"/>
  <c r="P456" i="17"/>
  <c r="O456" i="17"/>
  <c r="N456" i="17"/>
  <c r="M456" i="17"/>
  <c r="K456" i="17"/>
  <c r="J456" i="17"/>
  <c r="I456" i="17"/>
  <c r="H456" i="17"/>
  <c r="F456" i="17"/>
  <c r="E456" i="17"/>
  <c r="D456" i="17"/>
  <c r="P445" i="17"/>
  <c r="O445" i="17"/>
  <c r="N445" i="17"/>
  <c r="M445" i="17"/>
  <c r="K445" i="17"/>
  <c r="J445" i="17"/>
  <c r="I445" i="17"/>
  <c r="H445" i="17"/>
  <c r="F445" i="17"/>
  <c r="E445" i="17"/>
  <c r="D445" i="17"/>
  <c r="P433" i="17"/>
  <c r="O433" i="17"/>
  <c r="N433" i="17"/>
  <c r="M433" i="17"/>
  <c r="K433" i="17"/>
  <c r="J433" i="17"/>
  <c r="I433" i="17"/>
  <c r="H433" i="17"/>
  <c r="E433" i="17"/>
  <c r="D433" i="17"/>
  <c r="F429" i="17"/>
  <c r="F433" i="17" s="1"/>
  <c r="P421" i="17"/>
  <c r="O421" i="17"/>
  <c r="N421" i="17"/>
  <c r="M421" i="17"/>
  <c r="K421" i="17"/>
  <c r="J421" i="17"/>
  <c r="I421" i="17"/>
  <c r="H421" i="17"/>
  <c r="F421" i="17"/>
  <c r="E421" i="17"/>
  <c r="D421" i="17"/>
  <c r="P409" i="17"/>
  <c r="O409" i="17"/>
  <c r="N409" i="17"/>
  <c r="M409" i="17"/>
  <c r="K409" i="17"/>
  <c r="J409" i="17"/>
  <c r="I409" i="17"/>
  <c r="H409" i="17"/>
  <c r="E409" i="17"/>
  <c r="D409" i="17"/>
  <c r="F404" i="17"/>
  <c r="F409" i="17" s="1"/>
  <c r="P397" i="17"/>
  <c r="O397" i="17"/>
  <c r="N397" i="17"/>
  <c r="M397" i="17"/>
  <c r="K397" i="17"/>
  <c r="J397" i="17"/>
  <c r="I397" i="17"/>
  <c r="H397" i="17"/>
  <c r="F397" i="17"/>
  <c r="E397" i="17"/>
  <c r="D397" i="17"/>
  <c r="P386" i="17"/>
  <c r="O386" i="17"/>
  <c r="N386" i="17"/>
  <c r="M386" i="17"/>
  <c r="K386" i="17"/>
  <c r="J386" i="17"/>
  <c r="I386" i="17"/>
  <c r="H386" i="17"/>
  <c r="F386" i="17"/>
  <c r="E386" i="17"/>
  <c r="D386" i="17"/>
  <c r="P375" i="17"/>
  <c r="O375" i="17"/>
  <c r="N375" i="17"/>
  <c r="M375" i="17"/>
  <c r="K375" i="17"/>
  <c r="J375" i="17"/>
  <c r="I375" i="17"/>
  <c r="H375" i="17"/>
  <c r="F375" i="17"/>
  <c r="E375" i="17"/>
  <c r="D375" i="17"/>
  <c r="P364" i="17"/>
  <c r="O364" i="17"/>
  <c r="N364" i="17"/>
  <c r="M364" i="17"/>
  <c r="K364" i="17"/>
  <c r="J364" i="17"/>
  <c r="I364" i="17"/>
  <c r="H364" i="17"/>
  <c r="F364" i="17"/>
  <c r="E364" i="17"/>
  <c r="D364" i="17"/>
  <c r="P353" i="17"/>
  <c r="O353" i="17"/>
  <c r="N353" i="17"/>
  <c r="M353" i="17"/>
  <c r="K353" i="17"/>
  <c r="J353" i="17"/>
  <c r="I353" i="17"/>
  <c r="H353" i="17"/>
  <c r="F353" i="17"/>
  <c r="E353" i="17"/>
  <c r="D353" i="17"/>
  <c r="P342" i="17"/>
  <c r="O342" i="17"/>
  <c r="N342" i="17"/>
  <c r="M342" i="17"/>
  <c r="K342" i="17"/>
  <c r="J342" i="17"/>
  <c r="I342" i="17"/>
  <c r="H342" i="17"/>
  <c r="F342" i="17"/>
  <c r="E342" i="17"/>
  <c r="D342" i="17"/>
  <c r="P330" i="17"/>
  <c r="O330" i="17"/>
  <c r="N330" i="17"/>
  <c r="M330" i="17"/>
  <c r="K330" i="17"/>
  <c r="J330" i="17"/>
  <c r="I330" i="17"/>
  <c r="H330" i="17"/>
  <c r="F330" i="17"/>
  <c r="E330" i="17"/>
  <c r="D330" i="17"/>
  <c r="P318" i="17"/>
  <c r="O318" i="17"/>
  <c r="N318" i="17"/>
  <c r="M318" i="17"/>
  <c r="K318" i="17"/>
  <c r="J318" i="17"/>
  <c r="I318" i="17"/>
  <c r="H318" i="17"/>
  <c r="E318" i="17"/>
  <c r="D318" i="17"/>
  <c r="F314" i="17"/>
  <c r="F313" i="17"/>
  <c r="F318" i="17" s="1"/>
  <c r="E379" i="20" l="1"/>
  <c r="E567" i="20" s="1"/>
  <c r="K425" i="20"/>
  <c r="K569" i="20" s="1"/>
  <c r="P425" i="20"/>
  <c r="P569" i="20" s="1"/>
  <c r="H449" i="20"/>
  <c r="H571" i="20" s="1"/>
  <c r="M449" i="20"/>
  <c r="M571" i="20" s="1"/>
  <c r="D515" i="20"/>
  <c r="D574" i="20" s="1"/>
  <c r="E452" i="18"/>
  <c r="E574" i="18" s="1"/>
  <c r="E496" i="18"/>
  <c r="E576" i="18" s="1"/>
  <c r="D563" i="18"/>
  <c r="D579" i="18" s="1"/>
  <c r="J357" i="20"/>
  <c r="J566" i="20" s="1"/>
  <c r="E401" i="20"/>
  <c r="E568" i="20" s="1"/>
  <c r="K382" i="18"/>
  <c r="K570" i="18" s="1"/>
  <c r="D404" i="18"/>
  <c r="D571" i="18" s="1"/>
  <c r="I404" i="18"/>
  <c r="I571" i="18" s="1"/>
  <c r="N404" i="18"/>
  <c r="N571" i="18" s="1"/>
  <c r="I452" i="18"/>
  <c r="I574" i="18" s="1"/>
  <c r="N452" i="18"/>
  <c r="N574" i="18" s="1"/>
  <c r="I496" i="18"/>
  <c r="I576" i="18" s="1"/>
  <c r="N496" i="18"/>
  <c r="N576" i="18" s="1"/>
  <c r="N540" i="18"/>
  <c r="N578" i="18" s="1"/>
  <c r="D379" i="20"/>
  <c r="D567" i="20" s="1"/>
  <c r="I379" i="20"/>
  <c r="I567" i="20" s="1"/>
  <c r="N379" i="20"/>
  <c r="N567" i="20" s="1"/>
  <c r="D474" i="18"/>
  <c r="D575" i="18" s="1"/>
  <c r="I474" i="18"/>
  <c r="I575" i="18" s="1"/>
  <c r="N474" i="18"/>
  <c r="N575" i="18" s="1"/>
  <c r="D518" i="18"/>
  <c r="D577" i="18" s="1"/>
  <c r="D337" i="18"/>
  <c r="D568" i="18" s="1"/>
  <c r="D452" i="18"/>
  <c r="D574" i="18" s="1"/>
  <c r="D496" i="18"/>
  <c r="D576" i="18" s="1"/>
  <c r="H337" i="18"/>
  <c r="H568" i="18" s="1"/>
  <c r="M337" i="18"/>
  <c r="M568" i="18" s="1"/>
  <c r="F496" i="18"/>
  <c r="F576" i="18" s="1"/>
  <c r="D595" i="18" s="1"/>
  <c r="H357" i="20"/>
  <c r="H566" i="20" s="1"/>
  <c r="O449" i="20"/>
  <c r="O571" i="20" s="1"/>
  <c r="H471" i="20"/>
  <c r="H572" i="20" s="1"/>
  <c r="M471" i="20"/>
  <c r="M572" i="20" s="1"/>
  <c r="F493" i="20"/>
  <c r="F573" i="20" s="1"/>
  <c r="I493" i="20"/>
  <c r="I573" i="20" s="1"/>
  <c r="E493" i="20"/>
  <c r="E573" i="20" s="1"/>
  <c r="E592" i="20" s="1"/>
  <c r="J493" i="20"/>
  <c r="J573" i="20" s="1"/>
  <c r="O493" i="20"/>
  <c r="O573" i="20" s="1"/>
  <c r="H515" i="20"/>
  <c r="H574" i="20" s="1"/>
  <c r="M515" i="20"/>
  <c r="M574" i="20" s="1"/>
  <c r="N537" i="20"/>
  <c r="N575" i="20" s="1"/>
  <c r="F379" i="20"/>
  <c r="F567" i="20" s="1"/>
  <c r="P379" i="20"/>
  <c r="P567" i="20" s="1"/>
  <c r="H401" i="20"/>
  <c r="H568" i="20" s="1"/>
  <c r="M401" i="20"/>
  <c r="M568" i="20" s="1"/>
  <c r="J425" i="20"/>
  <c r="J569" i="20" s="1"/>
  <c r="F425" i="20"/>
  <c r="F569" i="20" s="1"/>
  <c r="E334" i="20"/>
  <c r="E565" i="20" s="1"/>
  <c r="D471" i="20"/>
  <c r="D572" i="20" s="1"/>
  <c r="I471" i="20"/>
  <c r="I572" i="20" s="1"/>
  <c r="N471" i="20"/>
  <c r="N572" i="20" s="1"/>
  <c r="K334" i="20"/>
  <c r="K565" i="20" s="1"/>
  <c r="J379" i="20"/>
  <c r="J567" i="20" s="1"/>
  <c r="E449" i="20"/>
  <c r="E571" i="20" s="1"/>
  <c r="D493" i="20"/>
  <c r="D573" i="20" s="1"/>
  <c r="D592" i="20" s="1"/>
  <c r="O515" i="20"/>
  <c r="O574" i="20" s="1"/>
  <c r="H537" i="20"/>
  <c r="H575" i="20" s="1"/>
  <c r="H560" i="20"/>
  <c r="H576" i="20" s="1"/>
  <c r="D560" i="20"/>
  <c r="D576" i="20" s="1"/>
  <c r="K337" i="18"/>
  <c r="K568" i="18" s="1"/>
  <c r="M360" i="18"/>
  <c r="M569" i="18" s="1"/>
  <c r="E382" i="18"/>
  <c r="E570" i="18" s="1"/>
  <c r="H404" i="18"/>
  <c r="H571" i="18" s="1"/>
  <c r="M404" i="18"/>
  <c r="M571" i="18" s="1"/>
  <c r="M590" i="18" s="1"/>
  <c r="I563" i="18"/>
  <c r="I579" i="18" s="1"/>
  <c r="I337" i="18"/>
  <c r="I568" i="18" s="1"/>
  <c r="N337" i="18"/>
  <c r="N568" i="18" s="1"/>
  <c r="J360" i="18"/>
  <c r="J569" i="18" s="1"/>
  <c r="J404" i="18"/>
  <c r="J571" i="18" s="1"/>
  <c r="O404" i="18"/>
  <c r="O571" i="18" s="1"/>
  <c r="O452" i="18"/>
  <c r="O574" i="18" s="1"/>
  <c r="J496" i="18"/>
  <c r="J576" i="18" s="1"/>
  <c r="H360" i="18"/>
  <c r="H569" i="18" s="1"/>
  <c r="J382" i="18"/>
  <c r="J570" i="18" s="1"/>
  <c r="E518" i="18"/>
  <c r="E577" i="18" s="1"/>
  <c r="J518" i="18"/>
  <c r="J577" i="18" s="1"/>
  <c r="H540" i="18"/>
  <c r="H578" i="18" s="1"/>
  <c r="N563" i="18"/>
  <c r="N579" i="18" s="1"/>
  <c r="J334" i="20"/>
  <c r="J565" i="20" s="1"/>
  <c r="O334" i="20"/>
  <c r="O565" i="20" s="1"/>
  <c r="H379" i="20"/>
  <c r="H567" i="20" s="1"/>
  <c r="M379" i="20"/>
  <c r="M567" i="20" s="1"/>
  <c r="P471" i="20"/>
  <c r="P572" i="20" s="1"/>
  <c r="I560" i="20"/>
  <c r="I576" i="20" s="1"/>
  <c r="N560" i="20"/>
  <c r="N576" i="20" s="1"/>
  <c r="F337" i="18"/>
  <c r="F568" i="18" s="1"/>
  <c r="E404" i="18"/>
  <c r="E571" i="18" s="1"/>
  <c r="E428" i="18"/>
  <c r="E572" i="18" s="1"/>
  <c r="J452" i="18"/>
  <c r="J574" i="18" s="1"/>
  <c r="F474" i="18"/>
  <c r="F575" i="18" s="1"/>
  <c r="D594" i="18" s="1"/>
  <c r="K474" i="18"/>
  <c r="K575" i="18" s="1"/>
  <c r="H474" i="18"/>
  <c r="H575" i="18" s="1"/>
  <c r="M474" i="18"/>
  <c r="M575" i="18" s="1"/>
  <c r="M594" i="18" s="1"/>
  <c r="O496" i="18"/>
  <c r="O576" i="18" s="1"/>
  <c r="H518" i="18"/>
  <c r="H577" i="18" s="1"/>
  <c r="M518" i="18"/>
  <c r="M577" i="18" s="1"/>
  <c r="E425" i="20"/>
  <c r="E569" i="20" s="1"/>
  <c r="I449" i="20"/>
  <c r="I571" i="20" s="1"/>
  <c r="N449" i="20"/>
  <c r="N571" i="20" s="1"/>
  <c r="M590" i="20" s="1"/>
  <c r="I515" i="20"/>
  <c r="I574" i="20" s="1"/>
  <c r="D537" i="20"/>
  <c r="D575" i="20" s="1"/>
  <c r="I537" i="20"/>
  <c r="I575" i="20" s="1"/>
  <c r="E537" i="20"/>
  <c r="E575" i="20" s="1"/>
  <c r="J537" i="20"/>
  <c r="J575" i="20" s="1"/>
  <c r="O537" i="20"/>
  <c r="O575" i="20" s="1"/>
  <c r="J337" i="18"/>
  <c r="J568" i="18" s="1"/>
  <c r="O337" i="18"/>
  <c r="O568" i="18" s="1"/>
  <c r="F360" i="18"/>
  <c r="F569" i="18" s="1"/>
  <c r="K360" i="18"/>
  <c r="K569" i="18" s="1"/>
  <c r="P360" i="18"/>
  <c r="P569" i="18" s="1"/>
  <c r="D382" i="18"/>
  <c r="D570" i="18" s="1"/>
  <c r="I382" i="18"/>
  <c r="I570" i="18" s="1"/>
  <c r="N382" i="18"/>
  <c r="N570" i="18" s="1"/>
  <c r="F404" i="18"/>
  <c r="F571" i="18" s="1"/>
  <c r="K404" i="18"/>
  <c r="K571" i="18" s="1"/>
  <c r="P404" i="18"/>
  <c r="P571" i="18" s="1"/>
  <c r="F540" i="18"/>
  <c r="F578" i="18" s="1"/>
  <c r="K540" i="18"/>
  <c r="K578" i="18" s="1"/>
  <c r="P540" i="18"/>
  <c r="P578" i="18" s="1"/>
  <c r="E563" i="18"/>
  <c r="E579" i="18" s="1"/>
  <c r="H563" i="18"/>
  <c r="H579" i="18" s="1"/>
  <c r="M563" i="18"/>
  <c r="M579" i="18" s="1"/>
  <c r="F334" i="20"/>
  <c r="F565" i="20" s="1"/>
  <c r="M334" i="20"/>
  <c r="M565" i="20" s="1"/>
  <c r="D334" i="20"/>
  <c r="D565" i="20" s="1"/>
  <c r="K379" i="20"/>
  <c r="K567" i="20" s="1"/>
  <c r="F401" i="20"/>
  <c r="F568" i="20" s="1"/>
  <c r="E587" i="20" s="1"/>
  <c r="K401" i="20"/>
  <c r="K568" i="20" s="1"/>
  <c r="P401" i="20"/>
  <c r="P568" i="20" s="1"/>
  <c r="J449" i="20"/>
  <c r="J571" i="20" s="1"/>
  <c r="H493" i="20"/>
  <c r="H573" i="20" s="1"/>
  <c r="M493" i="20"/>
  <c r="M573" i="20" s="1"/>
  <c r="E515" i="20"/>
  <c r="E574" i="20" s="1"/>
  <c r="J515" i="20"/>
  <c r="J574" i="20" s="1"/>
  <c r="F537" i="20"/>
  <c r="F575" i="20" s="1"/>
  <c r="E594" i="20" s="1"/>
  <c r="K537" i="20"/>
  <c r="K575" i="20" s="1"/>
  <c r="P537" i="20"/>
  <c r="P575" i="20" s="1"/>
  <c r="N334" i="20"/>
  <c r="N565" i="20" s="1"/>
  <c r="M584" i="20" s="1"/>
  <c r="O401" i="20"/>
  <c r="O568" i="20" s="1"/>
  <c r="K471" i="20"/>
  <c r="K572" i="20" s="1"/>
  <c r="P334" i="20"/>
  <c r="P565" i="20" s="1"/>
  <c r="E357" i="20"/>
  <c r="E566" i="20" s="1"/>
  <c r="O357" i="20"/>
  <c r="O566" i="20" s="1"/>
  <c r="O379" i="20"/>
  <c r="O567" i="20" s="1"/>
  <c r="H425" i="20"/>
  <c r="H569" i="20" s="1"/>
  <c r="M425" i="20"/>
  <c r="M569" i="20" s="1"/>
  <c r="I425" i="20"/>
  <c r="I569" i="20" s="1"/>
  <c r="N425" i="20"/>
  <c r="N569" i="20" s="1"/>
  <c r="K493" i="20"/>
  <c r="K573" i="20" s="1"/>
  <c r="P493" i="20"/>
  <c r="P573" i="20" s="1"/>
  <c r="N515" i="20"/>
  <c r="N574" i="20" s="1"/>
  <c r="M593" i="20" s="1"/>
  <c r="M537" i="20"/>
  <c r="M575" i="20" s="1"/>
  <c r="J560" i="20"/>
  <c r="J576" i="20" s="1"/>
  <c r="O560" i="20"/>
  <c r="O576" i="20" s="1"/>
  <c r="K560" i="20"/>
  <c r="K576" i="20" s="1"/>
  <c r="P560" i="20"/>
  <c r="P576" i="20" s="1"/>
  <c r="I334" i="20"/>
  <c r="I565" i="20" s="1"/>
  <c r="M357" i="20"/>
  <c r="M566" i="20" s="1"/>
  <c r="J401" i="20"/>
  <c r="J568" i="20" s="1"/>
  <c r="F471" i="20"/>
  <c r="F572" i="20" s="1"/>
  <c r="H334" i="20"/>
  <c r="H565" i="20" s="1"/>
  <c r="F357" i="20"/>
  <c r="F566" i="20" s="1"/>
  <c r="E585" i="20" s="1"/>
  <c r="K357" i="20"/>
  <c r="K566" i="20" s="1"/>
  <c r="P357" i="20"/>
  <c r="P566" i="20" s="1"/>
  <c r="D401" i="20"/>
  <c r="D568" i="20" s="1"/>
  <c r="I401" i="20"/>
  <c r="I568" i="20" s="1"/>
  <c r="N401" i="20"/>
  <c r="N568" i="20" s="1"/>
  <c r="M587" i="20" s="1"/>
  <c r="N493" i="20"/>
  <c r="N573" i="20" s="1"/>
  <c r="M592" i="20" s="1"/>
  <c r="E560" i="20"/>
  <c r="E576" i="20" s="1"/>
  <c r="M560" i="20"/>
  <c r="M576" i="20" s="1"/>
  <c r="E337" i="18"/>
  <c r="E568" i="18" s="1"/>
  <c r="E587" i="18" s="1"/>
  <c r="P337" i="18"/>
  <c r="P568" i="18" s="1"/>
  <c r="E360" i="18"/>
  <c r="E569" i="18" s="1"/>
  <c r="E588" i="18" s="1"/>
  <c r="O360" i="18"/>
  <c r="O569" i="18" s="1"/>
  <c r="O382" i="18"/>
  <c r="O570" i="18" s="1"/>
  <c r="H428" i="18"/>
  <c r="H572" i="18" s="1"/>
  <c r="M428" i="18"/>
  <c r="M572" i="18" s="1"/>
  <c r="I428" i="18"/>
  <c r="I572" i="18" s="1"/>
  <c r="N428" i="18"/>
  <c r="N572" i="18" s="1"/>
  <c r="M591" i="18" s="1"/>
  <c r="K496" i="18"/>
  <c r="K576" i="18" s="1"/>
  <c r="P496" i="18"/>
  <c r="P576" i="18" s="1"/>
  <c r="H496" i="18"/>
  <c r="H576" i="18" s="1"/>
  <c r="M496" i="18"/>
  <c r="M576" i="18" s="1"/>
  <c r="I518" i="18"/>
  <c r="I577" i="18" s="1"/>
  <c r="N518" i="18"/>
  <c r="N577" i="18" s="1"/>
  <c r="M540" i="18"/>
  <c r="M578" i="18" s="1"/>
  <c r="M597" i="18" s="1"/>
  <c r="J563" i="18"/>
  <c r="J579" i="18" s="1"/>
  <c r="O563" i="18"/>
  <c r="O579" i="18" s="1"/>
  <c r="K563" i="18"/>
  <c r="K579" i="18" s="1"/>
  <c r="P563" i="18"/>
  <c r="P579" i="18" s="1"/>
  <c r="M595" i="18"/>
  <c r="F382" i="18"/>
  <c r="F570" i="18" s="1"/>
  <c r="P382" i="18"/>
  <c r="P570" i="18" s="1"/>
  <c r="H382" i="18"/>
  <c r="H570" i="18" s="1"/>
  <c r="M382" i="18"/>
  <c r="M570" i="18" s="1"/>
  <c r="M589" i="18" s="1"/>
  <c r="J428" i="18"/>
  <c r="J572" i="18" s="1"/>
  <c r="F428" i="18"/>
  <c r="F572" i="18" s="1"/>
  <c r="K428" i="18"/>
  <c r="K572" i="18" s="1"/>
  <c r="P428" i="18"/>
  <c r="P572" i="18" s="1"/>
  <c r="H452" i="18"/>
  <c r="H574" i="18" s="1"/>
  <c r="M452" i="18"/>
  <c r="M574" i="18" s="1"/>
  <c r="P474" i="18"/>
  <c r="P575" i="18" s="1"/>
  <c r="O518" i="18"/>
  <c r="O577" i="18" s="1"/>
  <c r="D540" i="18"/>
  <c r="D578" i="18" s="1"/>
  <c r="I540" i="18"/>
  <c r="I578" i="18" s="1"/>
  <c r="E540" i="18"/>
  <c r="E578" i="18" s="1"/>
  <c r="J540" i="18"/>
  <c r="J578" i="18" s="1"/>
  <c r="O540" i="18"/>
  <c r="O578" i="18" s="1"/>
  <c r="H446" i="17"/>
  <c r="H568" i="17" s="1"/>
  <c r="O398" i="17"/>
  <c r="O565" i="17" s="1"/>
  <c r="J446" i="17"/>
  <c r="J568" i="17" s="1"/>
  <c r="O446" i="17"/>
  <c r="O568" i="17" s="1"/>
  <c r="F490" i="17"/>
  <c r="F570" i="17" s="1"/>
  <c r="D589" i="17" s="1"/>
  <c r="J490" i="17"/>
  <c r="J570" i="17" s="1"/>
  <c r="E534" i="17"/>
  <c r="E572" i="17" s="1"/>
  <c r="J534" i="17"/>
  <c r="J572" i="17" s="1"/>
  <c r="D354" i="17"/>
  <c r="D563" i="17" s="1"/>
  <c r="D490" i="17"/>
  <c r="D570" i="17" s="1"/>
  <c r="E468" i="17"/>
  <c r="E569" i="17" s="1"/>
  <c r="E422" i="17"/>
  <c r="E566" i="17" s="1"/>
  <c r="O490" i="17"/>
  <c r="O570" i="17" s="1"/>
  <c r="H512" i="17"/>
  <c r="H571" i="17" s="1"/>
  <c r="O534" i="17"/>
  <c r="O572" i="17" s="1"/>
  <c r="E331" i="17"/>
  <c r="E562" i="17" s="1"/>
  <c r="J331" i="17"/>
  <c r="J562" i="17" s="1"/>
  <c r="O331" i="17"/>
  <c r="O562" i="17" s="1"/>
  <c r="H354" i="17"/>
  <c r="H563" i="17" s="1"/>
  <c r="M354" i="17"/>
  <c r="M563" i="17" s="1"/>
  <c r="N376" i="17"/>
  <c r="N564" i="17" s="1"/>
  <c r="E490" i="17"/>
  <c r="E570" i="17" s="1"/>
  <c r="H561" i="17"/>
  <c r="I331" i="17"/>
  <c r="I562" i="17" s="1"/>
  <c r="H376" i="17"/>
  <c r="H564" i="17" s="1"/>
  <c r="M376" i="17"/>
  <c r="M564" i="17" s="1"/>
  <c r="H398" i="17"/>
  <c r="H565" i="17" s="1"/>
  <c r="M398" i="17"/>
  <c r="M565" i="17" s="1"/>
  <c r="D398" i="17"/>
  <c r="D565" i="17" s="1"/>
  <c r="I398" i="17"/>
  <c r="I565" i="17" s="1"/>
  <c r="N398" i="17"/>
  <c r="N565" i="17" s="1"/>
  <c r="D468" i="17"/>
  <c r="D569" i="17" s="1"/>
  <c r="J468" i="17"/>
  <c r="J569" i="17" s="1"/>
  <c r="O468" i="17"/>
  <c r="O569" i="17" s="1"/>
  <c r="E561" i="17"/>
  <c r="I354" i="17"/>
  <c r="I563" i="17" s="1"/>
  <c r="N354" i="17"/>
  <c r="N563" i="17" s="1"/>
  <c r="M582" i="17" s="1"/>
  <c r="F398" i="17"/>
  <c r="F565" i="17" s="1"/>
  <c r="K398" i="17"/>
  <c r="K565" i="17" s="1"/>
  <c r="P398" i="17"/>
  <c r="P565" i="17" s="1"/>
  <c r="I422" i="17"/>
  <c r="I566" i="17" s="1"/>
  <c r="N422" i="17"/>
  <c r="N566" i="17" s="1"/>
  <c r="F512" i="17"/>
  <c r="F571" i="17" s="1"/>
  <c r="K512" i="17"/>
  <c r="K571" i="17" s="1"/>
  <c r="P512" i="17"/>
  <c r="P571" i="17" s="1"/>
  <c r="J557" i="17"/>
  <c r="J573" i="17" s="1"/>
  <c r="O557" i="17"/>
  <c r="O573" i="17" s="1"/>
  <c r="D534" i="17"/>
  <c r="D572" i="17" s="1"/>
  <c r="F331" i="17"/>
  <c r="F562" i="17" s="1"/>
  <c r="E581" i="17" s="1"/>
  <c r="D422" i="17"/>
  <c r="D566" i="17" s="1"/>
  <c r="E557" i="17"/>
  <c r="E573" i="17" s="1"/>
  <c r="K557" i="17"/>
  <c r="K573" i="17" s="1"/>
  <c r="J354" i="17"/>
  <c r="J563" i="17" s="1"/>
  <c r="F376" i="17"/>
  <c r="F564" i="17" s="1"/>
  <c r="K376" i="17"/>
  <c r="K564" i="17" s="1"/>
  <c r="P376" i="17"/>
  <c r="P564" i="17" s="1"/>
  <c r="J422" i="17"/>
  <c r="J566" i="17" s="1"/>
  <c r="F468" i="17"/>
  <c r="F569" i="17" s="1"/>
  <c r="D588" i="17" s="1"/>
  <c r="K468" i="17"/>
  <c r="K569" i="17" s="1"/>
  <c r="P468" i="17"/>
  <c r="P569" i="17" s="1"/>
  <c r="E512" i="17"/>
  <c r="E571" i="17" s="1"/>
  <c r="J512" i="17"/>
  <c r="J571" i="17" s="1"/>
  <c r="O512" i="17"/>
  <c r="O571" i="17" s="1"/>
  <c r="H534" i="17"/>
  <c r="H572" i="17" s="1"/>
  <c r="M534" i="17"/>
  <c r="M572" i="17" s="1"/>
  <c r="F557" i="17"/>
  <c r="F573" i="17" s="1"/>
  <c r="D557" i="17"/>
  <c r="D573" i="17" s="1"/>
  <c r="I557" i="17"/>
  <c r="I573" i="17" s="1"/>
  <c r="N557" i="17"/>
  <c r="N573" i="17" s="1"/>
  <c r="J561" i="17"/>
  <c r="O561" i="17"/>
  <c r="N331" i="17"/>
  <c r="N562" i="17" s="1"/>
  <c r="M446" i="17"/>
  <c r="M568" i="17" s="1"/>
  <c r="I490" i="17"/>
  <c r="I570" i="17" s="1"/>
  <c r="N490" i="17"/>
  <c r="N570" i="17" s="1"/>
  <c r="H557" i="17"/>
  <c r="H573" i="17" s="1"/>
  <c r="M557" i="17"/>
  <c r="M573" i="17" s="1"/>
  <c r="D331" i="17"/>
  <c r="D562" i="17" s="1"/>
  <c r="E398" i="17"/>
  <c r="E565" i="17" s="1"/>
  <c r="J398" i="17"/>
  <c r="J565" i="17" s="1"/>
  <c r="O422" i="17"/>
  <c r="O566" i="17" s="1"/>
  <c r="E446" i="17"/>
  <c r="E568" i="17" s="1"/>
  <c r="I468" i="17"/>
  <c r="I569" i="17" s="1"/>
  <c r="N468" i="17"/>
  <c r="N569" i="17" s="1"/>
  <c r="F534" i="17"/>
  <c r="F572" i="17" s="1"/>
  <c r="D591" i="17" s="1"/>
  <c r="K534" i="17"/>
  <c r="K572" i="17" s="1"/>
  <c r="P534" i="17"/>
  <c r="P572" i="17" s="1"/>
  <c r="K331" i="17"/>
  <c r="K562" i="17" s="1"/>
  <c r="P331" i="17"/>
  <c r="P562" i="17" s="1"/>
  <c r="H331" i="17"/>
  <c r="H562" i="17" s="1"/>
  <c r="M331" i="17"/>
  <c r="M562" i="17" s="1"/>
  <c r="E354" i="17"/>
  <c r="E563" i="17" s="1"/>
  <c r="O354" i="17"/>
  <c r="O563" i="17" s="1"/>
  <c r="F354" i="17"/>
  <c r="F563" i="17" s="1"/>
  <c r="K354" i="17"/>
  <c r="K563" i="17" s="1"/>
  <c r="P354" i="17"/>
  <c r="P563" i="17" s="1"/>
  <c r="D376" i="17"/>
  <c r="D564" i="17" s="1"/>
  <c r="I376" i="17"/>
  <c r="I564" i="17" s="1"/>
  <c r="E376" i="17"/>
  <c r="E564" i="17" s="1"/>
  <c r="J376" i="17"/>
  <c r="J564" i="17" s="1"/>
  <c r="O376" i="17"/>
  <c r="O564" i="17" s="1"/>
  <c r="H422" i="17"/>
  <c r="H566" i="17" s="1"/>
  <c r="M422" i="17"/>
  <c r="M566" i="17" s="1"/>
  <c r="F446" i="17"/>
  <c r="F568" i="17" s="1"/>
  <c r="K446" i="17"/>
  <c r="K568" i="17" s="1"/>
  <c r="P446" i="17"/>
  <c r="P568" i="17" s="1"/>
  <c r="K490" i="17"/>
  <c r="K570" i="17" s="1"/>
  <c r="H490" i="17"/>
  <c r="H570" i="17" s="1"/>
  <c r="M490" i="17"/>
  <c r="M570" i="17" s="1"/>
  <c r="M512" i="17"/>
  <c r="M571" i="17" s="1"/>
  <c r="I534" i="17"/>
  <c r="I572" i="17" s="1"/>
  <c r="N534" i="17"/>
  <c r="N572" i="17" s="1"/>
  <c r="P557" i="17"/>
  <c r="P573" i="17" s="1"/>
  <c r="D561" i="17"/>
  <c r="I561" i="17"/>
  <c r="N561" i="17"/>
  <c r="F561" i="17"/>
  <c r="M561" i="17"/>
  <c r="D584" i="20"/>
  <c r="D583" i="20"/>
  <c r="F578" i="20"/>
  <c r="E583" i="20"/>
  <c r="E588" i="20"/>
  <c r="E578" i="20"/>
  <c r="M578" i="20"/>
  <c r="I564" i="20"/>
  <c r="I578" i="20" s="1"/>
  <c r="N564" i="20"/>
  <c r="E586" i="20"/>
  <c r="M586" i="20"/>
  <c r="O425" i="20"/>
  <c r="O569" i="20" s="1"/>
  <c r="O578" i="20" s="1"/>
  <c r="E471" i="20"/>
  <c r="E572" i="20" s="1"/>
  <c r="E591" i="20" s="1"/>
  <c r="J471" i="20"/>
  <c r="J572" i="20" s="1"/>
  <c r="J578" i="20" s="1"/>
  <c r="O471" i="20"/>
  <c r="O572" i="20" s="1"/>
  <c r="F560" i="20"/>
  <c r="F576" i="20" s="1"/>
  <c r="H578" i="20"/>
  <c r="D425" i="20"/>
  <c r="D569" i="20" s="1"/>
  <c r="D357" i="20"/>
  <c r="D566" i="20" s="1"/>
  <c r="I357" i="20"/>
  <c r="I566" i="20" s="1"/>
  <c r="N357" i="20"/>
  <c r="N566" i="20" s="1"/>
  <c r="M585" i="20" s="1"/>
  <c r="F449" i="20"/>
  <c r="F571" i="20" s="1"/>
  <c r="K449" i="20"/>
  <c r="K571" i="20" s="1"/>
  <c r="P449" i="20"/>
  <c r="P571" i="20" s="1"/>
  <c r="P578" i="20" s="1"/>
  <c r="F515" i="20"/>
  <c r="F574" i="20" s="1"/>
  <c r="K515" i="20"/>
  <c r="K574" i="20" s="1"/>
  <c r="K578" i="20" s="1"/>
  <c r="P515" i="20"/>
  <c r="P574" i="20" s="1"/>
  <c r="D586" i="18"/>
  <c r="F581" i="18"/>
  <c r="E586" i="18"/>
  <c r="E581" i="18"/>
  <c r="M581" i="18"/>
  <c r="I567" i="18"/>
  <c r="I581" i="18" s="1"/>
  <c r="N567" i="18"/>
  <c r="O428" i="18"/>
  <c r="O572" i="18" s="1"/>
  <c r="O581" i="18" s="1"/>
  <c r="M593" i="18"/>
  <c r="E474" i="18"/>
  <c r="E575" i="18" s="1"/>
  <c r="E594" i="18" s="1"/>
  <c r="J474" i="18"/>
  <c r="J575" i="18" s="1"/>
  <c r="J581" i="18" s="1"/>
  <c r="O474" i="18"/>
  <c r="O575" i="18" s="1"/>
  <c r="F563" i="18"/>
  <c r="F579" i="18" s="1"/>
  <c r="D590" i="18"/>
  <c r="H581" i="18"/>
  <c r="D428" i="18"/>
  <c r="D572" i="18" s="1"/>
  <c r="D360" i="18"/>
  <c r="D569" i="18" s="1"/>
  <c r="I360" i="18"/>
  <c r="I569" i="18" s="1"/>
  <c r="N360" i="18"/>
  <c r="N569" i="18" s="1"/>
  <c r="F452" i="18"/>
  <c r="F574" i="18" s="1"/>
  <c r="K452" i="18"/>
  <c r="K574" i="18" s="1"/>
  <c r="P452" i="18"/>
  <c r="P574" i="18" s="1"/>
  <c r="P581" i="18" s="1"/>
  <c r="F518" i="18"/>
  <c r="F577" i="18" s="1"/>
  <c r="K518" i="18"/>
  <c r="K577" i="18" s="1"/>
  <c r="K581" i="18" s="1"/>
  <c r="P518" i="18"/>
  <c r="P577" i="18" s="1"/>
  <c r="E590" i="18"/>
  <c r="K561" i="17"/>
  <c r="P561" i="17"/>
  <c r="P490" i="17"/>
  <c r="P570" i="17" s="1"/>
  <c r="H468" i="17"/>
  <c r="H569" i="17" s="1"/>
  <c r="M468" i="17"/>
  <c r="M569" i="17" s="1"/>
  <c r="F422" i="17"/>
  <c r="F566" i="17" s="1"/>
  <c r="K422" i="17"/>
  <c r="K566" i="17" s="1"/>
  <c r="P422" i="17"/>
  <c r="P566" i="17" s="1"/>
  <c r="D446" i="17"/>
  <c r="D568" i="17" s="1"/>
  <c r="I446" i="17"/>
  <c r="I568" i="17" s="1"/>
  <c r="N446" i="17"/>
  <c r="N568" i="17" s="1"/>
  <c r="D512" i="17"/>
  <c r="D571" i="17" s="1"/>
  <c r="I512" i="17"/>
  <c r="I571" i="17" s="1"/>
  <c r="N512" i="17"/>
  <c r="N571" i="17" s="1"/>
  <c r="D587" i="18" l="1"/>
  <c r="D586" i="20"/>
  <c r="E597" i="18"/>
  <c r="E589" i="18"/>
  <c r="M594" i="20"/>
  <c r="M588" i="20"/>
  <c r="D597" i="18"/>
  <c r="E595" i="18"/>
  <c r="M595" i="20"/>
  <c r="E584" i="20"/>
  <c r="E591" i="18"/>
  <c r="M596" i="18"/>
  <c r="D587" i="20"/>
  <c r="D594" i="20"/>
  <c r="M591" i="20"/>
  <c r="D591" i="18"/>
  <c r="D585" i="20"/>
  <c r="D589" i="18"/>
  <c r="D591" i="20"/>
  <c r="M587" i="18"/>
  <c r="D588" i="20"/>
  <c r="D588" i="18"/>
  <c r="M588" i="18"/>
  <c r="M583" i="17"/>
  <c r="M585" i="17"/>
  <c r="E583" i="17"/>
  <c r="E584" i="17"/>
  <c r="D592" i="17"/>
  <c r="M584" i="17"/>
  <c r="M598" i="18"/>
  <c r="E592" i="17"/>
  <c r="E588" i="17"/>
  <c r="E589" i="17"/>
  <c r="D590" i="17"/>
  <c r="D582" i="17"/>
  <c r="M590" i="17"/>
  <c r="M588" i="17"/>
  <c r="F575" i="17"/>
  <c r="M589" i="17"/>
  <c r="E587" i="17"/>
  <c r="D584" i="17"/>
  <c r="M592" i="17"/>
  <c r="J575" i="17"/>
  <c r="D575" i="17"/>
  <c r="O575" i="17"/>
  <c r="E590" i="17"/>
  <c r="E582" i="17"/>
  <c r="D581" i="17"/>
  <c r="M591" i="17"/>
  <c r="H575" i="17"/>
  <c r="M587" i="17"/>
  <c r="D583" i="17"/>
  <c r="D587" i="17"/>
  <c r="E575" i="17"/>
  <c r="E594" i="17" s="1"/>
  <c r="E591" i="17"/>
  <c r="M581" i="17"/>
  <c r="K575" i="17"/>
  <c r="M580" i="17"/>
  <c r="I575" i="17"/>
  <c r="E580" i="17"/>
  <c r="D580" i="17"/>
  <c r="E590" i="20"/>
  <c r="D590" i="20"/>
  <c r="E593" i="20"/>
  <c r="D593" i="20"/>
  <c r="D578" i="20"/>
  <c r="D597" i="20" s="1"/>
  <c r="E597" i="20"/>
  <c r="E595" i="20"/>
  <c r="D595" i="20"/>
  <c r="M583" i="20"/>
  <c r="N578" i="20"/>
  <c r="M597" i="20" s="1"/>
  <c r="E593" i="18"/>
  <c r="D593" i="18"/>
  <c r="E596" i="18"/>
  <c r="D596" i="18"/>
  <c r="D581" i="18"/>
  <c r="D600" i="18" s="1"/>
  <c r="E600" i="18"/>
  <c r="E598" i="18"/>
  <c r="D598" i="18"/>
  <c r="M586" i="18"/>
  <c r="N581" i="18"/>
  <c r="M600" i="18" s="1"/>
  <c r="E585" i="17"/>
  <c r="D585" i="17"/>
  <c r="P575" i="17"/>
  <c r="N575" i="17"/>
  <c r="M575" i="17"/>
  <c r="D594" i="17" l="1"/>
  <c r="M594" i="17"/>
  <c r="F495" i="1" l="1"/>
  <c r="F628" i="1" l="1"/>
  <c r="E628" i="1"/>
  <c r="F625" i="1"/>
  <c r="E625" i="1"/>
  <c r="F622" i="1"/>
  <c r="E622" i="1"/>
  <c r="F619" i="1"/>
  <c r="E619" i="1"/>
  <c r="F425" i="1" l="1"/>
  <c r="D477" i="1" l="1"/>
  <c r="E477" i="1"/>
  <c r="F477" i="1"/>
  <c r="H477" i="1"/>
  <c r="I477" i="1"/>
  <c r="J477" i="1"/>
  <c r="K477" i="1"/>
  <c r="M477" i="1"/>
  <c r="N477" i="1"/>
  <c r="O477" i="1"/>
  <c r="P477" i="1"/>
  <c r="F374" i="1" l="1"/>
  <c r="F335" i="1"/>
  <c r="D351" i="1"/>
  <c r="E351" i="1"/>
  <c r="F351" i="1"/>
  <c r="H351" i="1"/>
  <c r="I351" i="1"/>
  <c r="J351" i="1"/>
  <c r="K351" i="1"/>
  <c r="M351" i="1"/>
  <c r="N351" i="1"/>
  <c r="O351" i="1"/>
  <c r="P351" i="1"/>
  <c r="F334" i="1"/>
  <c r="F563" i="1" l="1"/>
  <c r="F562" i="1"/>
  <c r="F450" i="1" l="1"/>
  <c r="P577" i="1" l="1"/>
  <c r="O577" i="1"/>
  <c r="N577" i="1"/>
  <c r="M577" i="1"/>
  <c r="K577" i="1"/>
  <c r="J577" i="1"/>
  <c r="I577" i="1"/>
  <c r="H577" i="1"/>
  <c r="F577" i="1"/>
  <c r="E577" i="1"/>
  <c r="D577" i="1"/>
  <c r="P567" i="1"/>
  <c r="O567" i="1"/>
  <c r="N567" i="1"/>
  <c r="M567" i="1"/>
  <c r="K567" i="1"/>
  <c r="J567" i="1"/>
  <c r="I567" i="1"/>
  <c r="H567" i="1"/>
  <c r="F567" i="1"/>
  <c r="E567" i="1"/>
  <c r="D567" i="1"/>
  <c r="P554" i="1"/>
  <c r="O554" i="1"/>
  <c r="N554" i="1"/>
  <c r="M554" i="1"/>
  <c r="K554" i="1"/>
  <c r="J554" i="1"/>
  <c r="I554" i="1"/>
  <c r="H554" i="1"/>
  <c r="F554" i="1"/>
  <c r="E554" i="1"/>
  <c r="D554" i="1"/>
  <c r="P543" i="1"/>
  <c r="O543" i="1"/>
  <c r="N543" i="1"/>
  <c r="M543" i="1"/>
  <c r="K543" i="1"/>
  <c r="J543" i="1"/>
  <c r="I543" i="1"/>
  <c r="H543" i="1"/>
  <c r="F543" i="1"/>
  <c r="E543" i="1"/>
  <c r="D543" i="1"/>
  <c r="P532" i="1"/>
  <c r="O532" i="1"/>
  <c r="N532" i="1"/>
  <c r="M532" i="1"/>
  <c r="K532" i="1"/>
  <c r="J532" i="1"/>
  <c r="I532" i="1"/>
  <c r="H532" i="1"/>
  <c r="F532" i="1"/>
  <c r="E532" i="1"/>
  <c r="D532" i="1"/>
  <c r="P521" i="1"/>
  <c r="O521" i="1"/>
  <c r="N521" i="1"/>
  <c r="M521" i="1"/>
  <c r="K521" i="1"/>
  <c r="J521" i="1"/>
  <c r="I521" i="1"/>
  <c r="H521" i="1"/>
  <c r="F521" i="1"/>
  <c r="E521" i="1"/>
  <c r="D521" i="1"/>
  <c r="P510" i="1"/>
  <c r="O510" i="1"/>
  <c r="N510" i="1"/>
  <c r="M510" i="1"/>
  <c r="K510" i="1"/>
  <c r="J510" i="1"/>
  <c r="I510" i="1"/>
  <c r="H510" i="1"/>
  <c r="F510" i="1"/>
  <c r="E510" i="1"/>
  <c r="D510" i="1"/>
  <c r="P499" i="1"/>
  <c r="O499" i="1"/>
  <c r="N499" i="1"/>
  <c r="M499" i="1"/>
  <c r="K499" i="1"/>
  <c r="J499" i="1"/>
  <c r="I499" i="1"/>
  <c r="H499" i="1"/>
  <c r="F499" i="1"/>
  <c r="E499" i="1"/>
  <c r="D499" i="1"/>
  <c r="P488" i="1"/>
  <c r="P489" i="1" s="1"/>
  <c r="P590" i="1" s="1"/>
  <c r="O488" i="1"/>
  <c r="O489" i="1" s="1"/>
  <c r="O590" i="1" s="1"/>
  <c r="N488" i="1"/>
  <c r="N489" i="1" s="1"/>
  <c r="M488" i="1"/>
  <c r="M489" i="1" s="1"/>
  <c r="M590" i="1" s="1"/>
  <c r="K488" i="1"/>
  <c r="K489" i="1" s="1"/>
  <c r="K590" i="1" s="1"/>
  <c r="J488" i="1"/>
  <c r="J489" i="1" s="1"/>
  <c r="J590" i="1" s="1"/>
  <c r="I488" i="1"/>
  <c r="I489" i="1" s="1"/>
  <c r="I590" i="1" s="1"/>
  <c r="H488" i="1"/>
  <c r="H489" i="1" s="1"/>
  <c r="H590" i="1" s="1"/>
  <c r="F488" i="1"/>
  <c r="F489" i="1" s="1"/>
  <c r="E488" i="1"/>
  <c r="E489" i="1" s="1"/>
  <c r="E590" i="1" s="1"/>
  <c r="D488" i="1"/>
  <c r="D489" i="1" s="1"/>
  <c r="D590" i="1" s="1"/>
  <c r="P466" i="1"/>
  <c r="O466" i="1"/>
  <c r="N466" i="1"/>
  <c r="M466" i="1"/>
  <c r="K466" i="1"/>
  <c r="J466" i="1"/>
  <c r="I466" i="1"/>
  <c r="H466" i="1"/>
  <c r="F466" i="1"/>
  <c r="E466" i="1"/>
  <c r="D466" i="1"/>
  <c r="P454" i="1"/>
  <c r="O454" i="1"/>
  <c r="N454" i="1"/>
  <c r="M454" i="1"/>
  <c r="K454" i="1"/>
  <c r="J454" i="1"/>
  <c r="I454" i="1"/>
  <c r="H454" i="1"/>
  <c r="F454" i="1"/>
  <c r="E454" i="1"/>
  <c r="D454" i="1"/>
  <c r="P442" i="1"/>
  <c r="O442" i="1"/>
  <c r="N442" i="1"/>
  <c r="M442" i="1"/>
  <c r="K442" i="1"/>
  <c r="J442" i="1"/>
  <c r="I442" i="1"/>
  <c r="H442" i="1"/>
  <c r="F442" i="1"/>
  <c r="E442" i="1"/>
  <c r="D442" i="1"/>
  <c r="P430" i="1"/>
  <c r="O430" i="1"/>
  <c r="N430" i="1"/>
  <c r="M430" i="1"/>
  <c r="K430" i="1"/>
  <c r="J430" i="1"/>
  <c r="I430" i="1"/>
  <c r="H430" i="1"/>
  <c r="F430" i="1"/>
  <c r="E430" i="1"/>
  <c r="D430" i="1"/>
  <c r="P418" i="1"/>
  <c r="O418" i="1"/>
  <c r="N418" i="1"/>
  <c r="M418" i="1"/>
  <c r="K418" i="1"/>
  <c r="J418" i="1"/>
  <c r="I418" i="1"/>
  <c r="H418" i="1"/>
  <c r="F418" i="1"/>
  <c r="E418" i="1"/>
  <c r="D418" i="1"/>
  <c r="P407" i="1"/>
  <c r="O407" i="1"/>
  <c r="N407" i="1"/>
  <c r="M407" i="1"/>
  <c r="K407" i="1"/>
  <c r="J407" i="1"/>
  <c r="I407" i="1"/>
  <c r="H407" i="1"/>
  <c r="F407" i="1"/>
  <c r="E407" i="1"/>
  <c r="D407" i="1"/>
  <c r="P396" i="1"/>
  <c r="O396" i="1"/>
  <c r="N396" i="1"/>
  <c r="M396" i="1"/>
  <c r="K396" i="1"/>
  <c r="J396" i="1"/>
  <c r="I396" i="1"/>
  <c r="H396" i="1"/>
  <c r="F396" i="1"/>
  <c r="E396" i="1"/>
  <c r="D396" i="1"/>
  <c r="P385" i="1"/>
  <c r="O385" i="1"/>
  <c r="N385" i="1"/>
  <c r="M385" i="1"/>
  <c r="K385" i="1"/>
  <c r="J385" i="1"/>
  <c r="I385" i="1"/>
  <c r="H385" i="1"/>
  <c r="F385" i="1"/>
  <c r="E385" i="1"/>
  <c r="D385" i="1"/>
  <c r="P374" i="1"/>
  <c r="O374" i="1"/>
  <c r="N374" i="1"/>
  <c r="M374" i="1"/>
  <c r="K374" i="1"/>
  <c r="J374" i="1"/>
  <c r="I374" i="1"/>
  <c r="H374" i="1"/>
  <c r="E374" i="1"/>
  <c r="D374" i="1"/>
  <c r="P363" i="1"/>
  <c r="O363" i="1"/>
  <c r="N363" i="1"/>
  <c r="M363" i="1"/>
  <c r="K363" i="1"/>
  <c r="J363" i="1"/>
  <c r="I363" i="1"/>
  <c r="H363" i="1"/>
  <c r="F363" i="1"/>
  <c r="F375" i="1" s="1"/>
  <c r="E363" i="1"/>
  <c r="D363" i="1"/>
  <c r="P339" i="1"/>
  <c r="O339" i="1"/>
  <c r="N339" i="1"/>
  <c r="M339" i="1"/>
  <c r="K339" i="1"/>
  <c r="J339" i="1"/>
  <c r="I339" i="1"/>
  <c r="H339" i="1"/>
  <c r="F339" i="1"/>
  <c r="E339" i="1"/>
  <c r="D339" i="1"/>
  <c r="E375" i="1" l="1"/>
  <c r="E584" i="1" s="1"/>
  <c r="N590" i="1"/>
  <c r="M609" i="1" s="1"/>
  <c r="F25" i="1"/>
  <c r="F590" i="1"/>
  <c r="D609" i="1" s="1"/>
  <c r="H375" i="1"/>
  <c r="H584" i="1" s="1"/>
  <c r="M375" i="1"/>
  <c r="M584" i="1" s="1"/>
  <c r="H419" i="1"/>
  <c r="H586" i="1" s="1"/>
  <c r="M419" i="1"/>
  <c r="M586" i="1" s="1"/>
  <c r="H467" i="1"/>
  <c r="H589" i="1" s="1"/>
  <c r="M467" i="1"/>
  <c r="M589" i="1" s="1"/>
  <c r="O533" i="1"/>
  <c r="O592" i="1" s="1"/>
  <c r="H397" i="1"/>
  <c r="H585" i="1" s="1"/>
  <c r="M397" i="1"/>
  <c r="M585" i="1" s="1"/>
  <c r="H443" i="1"/>
  <c r="H587" i="1" s="1"/>
  <c r="M443" i="1"/>
  <c r="M587" i="1" s="1"/>
  <c r="H555" i="1"/>
  <c r="H593" i="1" s="1"/>
  <c r="M555" i="1"/>
  <c r="M593" i="1" s="1"/>
  <c r="D352" i="1"/>
  <c r="D583" i="1" s="1"/>
  <c r="F352" i="1"/>
  <c r="K352" i="1"/>
  <c r="K583" i="1" s="1"/>
  <c r="I375" i="1"/>
  <c r="I584" i="1" s="1"/>
  <c r="N375" i="1"/>
  <c r="D397" i="1"/>
  <c r="D585" i="1" s="1"/>
  <c r="F397" i="1"/>
  <c r="K397" i="1"/>
  <c r="K585" i="1" s="1"/>
  <c r="P397" i="1"/>
  <c r="P585" i="1" s="1"/>
  <c r="D443" i="1"/>
  <c r="F443" i="1"/>
  <c r="K443" i="1"/>
  <c r="K587" i="1" s="1"/>
  <c r="P443" i="1"/>
  <c r="P587" i="1" s="1"/>
  <c r="D578" i="1"/>
  <c r="D594" i="1" s="1"/>
  <c r="F578" i="1"/>
  <c r="K578" i="1"/>
  <c r="K594" i="1" s="1"/>
  <c r="P578" i="1"/>
  <c r="P594" i="1" s="1"/>
  <c r="J511" i="1"/>
  <c r="J591" i="1" s="1"/>
  <c r="O511" i="1"/>
  <c r="O591" i="1" s="1"/>
  <c r="E397" i="1"/>
  <c r="E585" i="1" s="1"/>
  <c r="I397" i="1"/>
  <c r="I585" i="1" s="1"/>
  <c r="N397" i="1"/>
  <c r="E443" i="1"/>
  <c r="E587" i="1" s="1"/>
  <c r="I443" i="1"/>
  <c r="I587" i="1" s="1"/>
  <c r="N443" i="1"/>
  <c r="D467" i="1"/>
  <c r="D589" i="1" s="1"/>
  <c r="F467" i="1"/>
  <c r="K467" i="1"/>
  <c r="K589" i="1" s="1"/>
  <c r="P467" i="1"/>
  <c r="P589" i="1" s="1"/>
  <c r="E533" i="1"/>
  <c r="E592" i="1" s="1"/>
  <c r="I533" i="1"/>
  <c r="I592" i="1" s="1"/>
  <c r="N533" i="1"/>
  <c r="E578" i="1"/>
  <c r="E594" i="1" s="1"/>
  <c r="I578" i="1"/>
  <c r="I594" i="1" s="1"/>
  <c r="N578" i="1"/>
  <c r="D533" i="1"/>
  <c r="D592" i="1" s="1"/>
  <c r="F533" i="1"/>
  <c r="K533" i="1"/>
  <c r="K592" i="1" s="1"/>
  <c r="P533" i="1"/>
  <c r="P592" i="1" s="1"/>
  <c r="O578" i="1"/>
  <c r="O594" i="1" s="1"/>
  <c r="J352" i="1"/>
  <c r="J583" i="1" s="1"/>
  <c r="O352" i="1"/>
  <c r="O583" i="1" s="1"/>
  <c r="O375" i="1"/>
  <c r="O584" i="1" s="1"/>
  <c r="E467" i="1"/>
  <c r="E589" i="1" s="1"/>
  <c r="I467" i="1"/>
  <c r="I589" i="1" s="1"/>
  <c r="N467" i="1"/>
  <c r="J467" i="1"/>
  <c r="J589" i="1" s="1"/>
  <c r="O467" i="1"/>
  <c r="O589" i="1" s="1"/>
  <c r="H511" i="1"/>
  <c r="H591" i="1" s="1"/>
  <c r="M511" i="1"/>
  <c r="M591" i="1" s="1"/>
  <c r="J533" i="1"/>
  <c r="J592" i="1" s="1"/>
  <c r="N555" i="1"/>
  <c r="J555" i="1"/>
  <c r="J593" i="1" s="1"/>
  <c r="O555" i="1"/>
  <c r="O593" i="1" s="1"/>
  <c r="D375" i="1"/>
  <c r="D584" i="1" s="1"/>
  <c r="K375" i="1"/>
  <c r="K584" i="1" s="1"/>
  <c r="P375" i="1"/>
  <c r="P584" i="1" s="1"/>
  <c r="H533" i="1"/>
  <c r="H592" i="1" s="1"/>
  <c r="M533" i="1"/>
  <c r="M592" i="1" s="1"/>
  <c r="P352" i="1"/>
  <c r="P583" i="1" s="1"/>
  <c r="D511" i="1"/>
  <c r="D591" i="1" s="1"/>
  <c r="P511" i="1"/>
  <c r="P591" i="1" s="1"/>
  <c r="D555" i="1"/>
  <c r="D593" i="1" s="1"/>
  <c r="F555" i="1"/>
  <c r="K555" i="1"/>
  <c r="K593" i="1" s="1"/>
  <c r="P555" i="1"/>
  <c r="P593" i="1" s="1"/>
  <c r="H352" i="1"/>
  <c r="H583" i="1" s="1"/>
  <c r="M352" i="1"/>
  <c r="M583" i="1" s="1"/>
  <c r="E352" i="1"/>
  <c r="E583" i="1" s="1"/>
  <c r="I352" i="1"/>
  <c r="I583" i="1" s="1"/>
  <c r="N352" i="1"/>
  <c r="J375" i="1"/>
  <c r="J584" i="1" s="1"/>
  <c r="E555" i="1"/>
  <c r="E593" i="1" s="1"/>
  <c r="I555" i="1"/>
  <c r="I593" i="1" s="1"/>
  <c r="J578" i="1"/>
  <c r="J594" i="1" s="1"/>
  <c r="D419" i="1"/>
  <c r="D586" i="1" s="1"/>
  <c r="F419" i="1"/>
  <c r="K419" i="1"/>
  <c r="K586" i="1" s="1"/>
  <c r="P419" i="1"/>
  <c r="P586" i="1" s="1"/>
  <c r="F511" i="1"/>
  <c r="K511" i="1"/>
  <c r="K591" i="1" s="1"/>
  <c r="J397" i="1"/>
  <c r="J585" i="1" s="1"/>
  <c r="O397" i="1"/>
  <c r="O585" i="1" s="1"/>
  <c r="J443" i="1"/>
  <c r="J587" i="1" s="1"/>
  <c r="O443" i="1"/>
  <c r="O587" i="1" s="1"/>
  <c r="E511" i="1"/>
  <c r="E591" i="1" s="1"/>
  <c r="I511" i="1"/>
  <c r="I591" i="1" s="1"/>
  <c r="N511" i="1"/>
  <c r="E419" i="1"/>
  <c r="E586" i="1" s="1"/>
  <c r="I419" i="1"/>
  <c r="I586" i="1" s="1"/>
  <c r="N419" i="1"/>
  <c r="J419" i="1"/>
  <c r="J586" i="1" s="1"/>
  <c r="O419" i="1"/>
  <c r="O586" i="1" s="1"/>
  <c r="H578" i="1"/>
  <c r="H594" i="1" s="1"/>
  <c r="M578" i="1"/>
  <c r="M594" i="1" s="1"/>
  <c r="F31" i="1" l="1"/>
  <c r="F12" i="21"/>
  <c r="F13" i="21" s="1"/>
  <c r="D587" i="1"/>
  <c r="N589" i="1"/>
  <c r="M608" i="1" s="1"/>
  <c r="N587" i="1"/>
  <c r="M606" i="1" s="1"/>
  <c r="N585" i="1"/>
  <c r="M604" i="1" s="1"/>
  <c r="N586" i="1"/>
  <c r="M605" i="1" s="1"/>
  <c r="N591" i="1"/>
  <c r="M610" i="1" s="1"/>
  <c r="N593" i="1"/>
  <c r="M612" i="1" s="1"/>
  <c r="E609" i="1"/>
  <c r="N594" i="1"/>
  <c r="M613" i="1" s="1"/>
  <c r="N592" i="1"/>
  <c r="M611" i="1" s="1"/>
  <c r="N584" i="1"/>
  <c r="M603" i="1" s="1"/>
  <c r="N583" i="1"/>
  <c r="M602" i="1" s="1"/>
  <c r="F593" i="1"/>
  <c r="E612" i="1" s="1"/>
  <c r="F592" i="1"/>
  <c r="D611" i="1" s="1"/>
  <c r="F585" i="1"/>
  <c r="D604" i="1" s="1"/>
  <c r="F583" i="1"/>
  <c r="E602" i="1" s="1"/>
  <c r="F594" i="1"/>
  <c r="D613" i="1" s="1"/>
  <c r="F591" i="1"/>
  <c r="E610" i="1" s="1"/>
  <c r="F586" i="1"/>
  <c r="E605" i="1" s="1"/>
  <c r="F587" i="1"/>
  <c r="E606" i="1" s="1"/>
  <c r="F584" i="1"/>
  <c r="E603" i="1" s="1"/>
  <c r="F589" i="1"/>
  <c r="D608" i="1" s="1"/>
  <c r="D25" i="1"/>
  <c r="E25" i="1"/>
  <c r="H25" i="1"/>
  <c r="I25" i="1"/>
  <c r="J25" i="1"/>
  <c r="K25" i="1"/>
  <c r="M25" i="1"/>
  <c r="N25" i="1"/>
  <c r="O25" i="1"/>
  <c r="P25" i="1"/>
  <c r="N31" i="1" l="1"/>
  <c r="N12" i="21"/>
  <c r="N13" i="21" s="1"/>
  <c r="I31" i="1"/>
  <c r="I12" i="21"/>
  <c r="I13" i="21" s="1"/>
  <c r="M31" i="1"/>
  <c r="M12" i="21"/>
  <c r="M13" i="21" s="1"/>
  <c r="H31" i="1"/>
  <c r="H12" i="21"/>
  <c r="H13" i="21" s="1"/>
  <c r="P31" i="1"/>
  <c r="P12" i="21"/>
  <c r="P13" i="21" s="1"/>
  <c r="K31" i="1"/>
  <c r="K12" i="21"/>
  <c r="K13" i="21" s="1"/>
  <c r="E31" i="1"/>
  <c r="E12" i="21"/>
  <c r="E13" i="21" s="1"/>
  <c r="O31" i="1"/>
  <c r="O12" i="21"/>
  <c r="O13" i="21" s="1"/>
  <c r="J31" i="1"/>
  <c r="J12" i="21"/>
  <c r="J13" i="21" s="1"/>
  <c r="D31" i="1"/>
  <c r="D12" i="21"/>
  <c r="D13" i="21" s="1"/>
  <c r="E608" i="1"/>
  <c r="D605" i="1"/>
  <c r="E604" i="1"/>
  <c r="D612" i="1"/>
  <c r="D610" i="1"/>
  <c r="E611" i="1"/>
  <c r="E613" i="1"/>
  <c r="D603" i="1"/>
  <c r="D602" i="1"/>
  <c r="D606" i="1"/>
  <c r="I582" i="1"/>
  <c r="I596" i="1" s="1"/>
  <c r="E582" i="1"/>
  <c r="O582" i="1"/>
  <c r="O596" i="1" s="1"/>
  <c r="J582" i="1"/>
  <c r="J596" i="1" s="1"/>
  <c r="P582" i="1"/>
  <c r="P596" i="1" s="1"/>
  <c r="K582" i="1"/>
  <c r="K596" i="1" s="1"/>
  <c r="D582" i="1"/>
  <c r="M582" i="1"/>
  <c r="M596" i="1" s="1"/>
  <c r="H582" i="1"/>
  <c r="H596" i="1" s="1"/>
  <c r="N582" i="1" l="1"/>
  <c r="M601" i="1" s="1"/>
  <c r="D596" i="1"/>
  <c r="E596" i="1"/>
  <c r="N596" i="1" l="1"/>
  <c r="M615" i="1" s="1"/>
  <c r="F582" i="1"/>
  <c r="F596" i="1" l="1"/>
  <c r="D615" i="1" s="1"/>
  <c r="E601" i="1"/>
  <c r="D601" i="1"/>
  <c r="E615" i="1" l="1"/>
  <c r="E6" i="22" l="1"/>
  <c r="E7" i="22" s="1"/>
  <c r="Q6" i="22"/>
  <c r="Q7" i="22" s="1"/>
  <c r="F6" i="22"/>
  <c r="F7" i="22" s="1"/>
  <c r="J6" i="22"/>
  <c r="J7" i="22" s="1"/>
  <c r="N6" i="22"/>
  <c r="N7" i="22" s="1"/>
  <c r="R6" i="22"/>
  <c r="R7" i="22" s="1"/>
  <c r="I6" i="22"/>
  <c r="I7" i="22" s="1"/>
  <c r="M6" i="22"/>
  <c r="M7" i="22" s="1"/>
  <c r="G6" i="22"/>
  <c r="G7" i="22" s="1"/>
  <c r="K6" i="22"/>
  <c r="K7" i="22" s="1"/>
  <c r="O6" i="22"/>
  <c r="O7" i="22" s="1"/>
  <c r="D6" i="22"/>
  <c r="D7" i="22" s="1"/>
  <c r="H6" i="22"/>
  <c r="H7" i="22" s="1"/>
  <c r="L6" i="22"/>
  <c r="L7" i="22" s="1"/>
  <c r="P6" i="22"/>
  <c r="P7" i="22" s="1"/>
  <c r="D14" i="22" l="1"/>
  <c r="D15" i="22" s="1"/>
  <c r="E14" i="22"/>
  <c r="E15" i="22" s="1"/>
  <c r="F14" i="22"/>
  <c r="F15" i="22" s="1"/>
  <c r="G14" i="22"/>
  <c r="G15" i="22" s="1"/>
  <c r="H14" i="22"/>
  <c r="H15" i="22" s="1"/>
  <c r="I14" i="22"/>
  <c r="I15" i="22" s="1"/>
  <c r="J14" i="22"/>
  <c r="J15" i="22" s="1"/>
  <c r="K14" i="22"/>
  <c r="K15" i="22" s="1"/>
  <c r="L14" i="22"/>
  <c r="L15" i="22" s="1"/>
  <c r="M14" i="22"/>
  <c r="M15" i="22" s="1"/>
  <c r="N14" i="22"/>
  <c r="N15" i="22" s="1"/>
  <c r="O14" i="22"/>
  <c r="O15" i="22" s="1"/>
  <c r="P14" i="22"/>
  <c r="P15" i="22" s="1"/>
  <c r="Q14" i="22"/>
  <c r="Q15" i="22" s="1"/>
  <c r="R14" i="22"/>
  <c r="R15" i="22" s="1"/>
  <c r="Q10" i="22"/>
  <c r="Q11" i="22" s="1"/>
  <c r="Q17" i="22" s="1"/>
  <c r="R10" i="22"/>
  <c r="R11" i="22" s="1"/>
  <c r="L10" i="22"/>
  <c r="L11" i="22" s="1"/>
  <c r="G10" i="22"/>
  <c r="G11" i="22" s="1"/>
  <c r="G17" i="22" l="1"/>
  <c r="R17" i="22"/>
  <c r="L17" i="22"/>
  <c r="P10" i="22"/>
  <c r="P11" i="22" s="1"/>
  <c r="P17" i="22" s="1"/>
  <c r="O10" i="22"/>
  <c r="O11" i="22" s="1"/>
  <c r="O17" i="22" s="1"/>
  <c r="N10" i="22"/>
  <c r="N11" i="22" s="1"/>
  <c r="N17" i="22" s="1"/>
  <c r="K10" i="22"/>
  <c r="K11" i="22" s="1"/>
  <c r="K17" i="22" s="1"/>
  <c r="I10" i="22"/>
  <c r="I11" i="22" s="1"/>
  <c r="I17" i="22" s="1"/>
  <c r="F10" i="22"/>
  <c r="F11" i="22" s="1"/>
  <c r="F17" i="22" s="1"/>
  <c r="E10" i="22" l="1"/>
  <c r="E11" i="22" s="1"/>
  <c r="E17" i="22" s="1"/>
  <c r="J10" i="22"/>
  <c r="J11" i="22" s="1"/>
  <c r="J17" i="22" s="1"/>
  <c r="H10" i="22"/>
  <c r="H11" i="22" s="1"/>
  <c r="H17" i="22" s="1"/>
  <c r="M10" i="22"/>
  <c r="M11" i="22" s="1"/>
  <c r="M17" i="22" s="1"/>
  <c r="D10" i="22"/>
  <c r="D11" i="22" s="1"/>
  <c r="D17" i="22" s="1"/>
</calcChain>
</file>

<file path=xl/sharedStrings.xml><?xml version="1.0" encoding="utf-8"?>
<sst xmlns="http://schemas.openxmlformats.org/spreadsheetml/2006/main" count="1717" uniqueCount="181">
  <si>
    <t>Каша вязкая на молоке (из хлопьев овсяных)</t>
  </si>
  <si>
    <t>Сыр порциями (российский)</t>
  </si>
  <si>
    <t>Масло сливочное</t>
  </si>
  <si>
    <t>Напиток кофейный на молоке</t>
  </si>
  <si>
    <t>ПР</t>
  </si>
  <si>
    <t>Хлеб пшеничный</t>
  </si>
  <si>
    <t>Яблоки свежие</t>
  </si>
  <si>
    <t>№ ре- цеп- тур</t>
  </si>
  <si>
    <t>Наименование блюд</t>
  </si>
  <si>
    <t>Выход, г</t>
  </si>
  <si>
    <t>Жиры, г</t>
  </si>
  <si>
    <t>Углеводы, г</t>
  </si>
  <si>
    <t>Витамины, мг</t>
  </si>
  <si>
    <t>Минеральные вещества, мг</t>
  </si>
  <si>
    <t>общ</t>
  </si>
  <si>
    <t>С</t>
  </si>
  <si>
    <t>А</t>
  </si>
  <si>
    <t>Е</t>
  </si>
  <si>
    <t>Са</t>
  </si>
  <si>
    <t>Р</t>
  </si>
  <si>
    <t>Fe</t>
  </si>
  <si>
    <t>Обед</t>
  </si>
  <si>
    <t>Птица (курица) отварная</t>
  </si>
  <si>
    <t>Хлеб ржано-пшеничный</t>
  </si>
  <si>
    <t>Бананы</t>
  </si>
  <si>
    <t>ИТОГО за обед</t>
  </si>
  <si>
    <t>ВСЕГО за день</t>
  </si>
  <si>
    <t>Энергетическая ценность, ккал</t>
  </si>
  <si>
    <t>Белки, г</t>
  </si>
  <si>
    <t>Мg</t>
  </si>
  <si>
    <t>B1</t>
  </si>
  <si>
    <t>Общие углеводы, г</t>
  </si>
  <si>
    <t>Завтрак</t>
  </si>
  <si>
    <t>Чай с лимоном</t>
  </si>
  <si>
    <t>Салат из свежих огурцов</t>
  </si>
  <si>
    <t>Суп из овощей</t>
  </si>
  <si>
    <t>Рис отварной</t>
  </si>
  <si>
    <t>Напиток из плодов шиповника</t>
  </si>
  <si>
    <t>Сосиски отварные</t>
  </si>
  <si>
    <t>Капуста тушеная</t>
  </si>
  <si>
    <t>Яйцо куриное диетическое варёное вкрутую</t>
  </si>
  <si>
    <t>Чай с сахаром</t>
  </si>
  <si>
    <t>Пюре картофельное</t>
  </si>
  <si>
    <t>Винегрет овощной с растительным маслом</t>
  </si>
  <si>
    <t>Рассольник ленинградский</t>
  </si>
  <si>
    <t>Каша гречневая рассыпчатая</t>
  </si>
  <si>
    <t>Сок яблочный</t>
  </si>
  <si>
    <t>Печенье затяжное</t>
  </si>
  <si>
    <t>Пудинг из творога, запечённый</t>
  </si>
  <si>
    <t>200/15</t>
  </si>
  <si>
    <t>Суп картофельный с бобовыми</t>
  </si>
  <si>
    <t>Макароны отварные с маслом</t>
  </si>
  <si>
    <t>200/10</t>
  </si>
  <si>
    <t>Компот из смеси сухофруктов</t>
  </si>
  <si>
    <t>Апельсины свежие</t>
  </si>
  <si>
    <t>Салат из свеклы с яблоками</t>
  </si>
  <si>
    <t>Щи из свежей капусты с картофелем</t>
  </si>
  <si>
    <t>Картофель отварной</t>
  </si>
  <si>
    <t>Каша из пшена и риса молочная</t>
  </si>
  <si>
    <t>Какао с молоком</t>
  </si>
  <si>
    <t>Икра из кабачков</t>
  </si>
  <si>
    <t>Котлеты, рубленные из птицы</t>
  </si>
  <si>
    <t>Салат из моркови с яблоками и курагой</t>
  </si>
  <si>
    <t>Борщ с капустой и картофелем</t>
  </si>
  <si>
    <t>Суп крестьянский с крупой (перловой)</t>
  </si>
  <si>
    <t>Жаркое по-домашнему</t>
  </si>
  <si>
    <t>Груши свежие</t>
  </si>
  <si>
    <t>Молоко сгущённое с сахаром</t>
  </si>
  <si>
    <t>Фрикадельки мясные</t>
  </si>
  <si>
    <t>Салат из свежих помидоров с луком репчатым</t>
  </si>
  <si>
    <t>Запеканка картофельная с мясом и маслом</t>
  </si>
  <si>
    <t>Кекс “Творожный"</t>
  </si>
  <si>
    <t>Каша пшенная с тыквой и маслом</t>
  </si>
  <si>
    <t>Салат из белокочанной капусты с морковью</t>
  </si>
  <si>
    <t>Каша жидкая молочная из гречневой крупы</t>
  </si>
  <si>
    <t>Неделя вторая. Понедельник</t>
  </si>
  <si>
    <t>Неделя вторая. Вторник</t>
  </si>
  <si>
    <t>Неделя вторая. Среда</t>
  </si>
  <si>
    <t>Неделя вторая. Четверг</t>
  </si>
  <si>
    <t>Неделя вторая. Пятница</t>
  </si>
  <si>
    <t>Неделя вторая. Суббота</t>
  </si>
  <si>
    <t>ИТОГО за Завтрак</t>
  </si>
  <si>
    <t>Рыба отварная</t>
  </si>
  <si>
    <t xml:space="preserve">Котлеты или биточки рыбные </t>
  </si>
  <si>
    <t>Рыба, тушенная в томате с овощами</t>
  </si>
  <si>
    <t>Итого</t>
  </si>
  <si>
    <t xml:space="preserve">Понедельник 1 неделя </t>
  </si>
  <si>
    <t xml:space="preserve">Вторник 1 неделя </t>
  </si>
  <si>
    <t xml:space="preserve">Среда 1 неделя </t>
  </si>
  <si>
    <t xml:space="preserve">Четверг 1 неделя </t>
  </si>
  <si>
    <t xml:space="preserve">Пятница 1 неделя </t>
  </si>
  <si>
    <t xml:space="preserve">Суббота 1 неделя </t>
  </si>
  <si>
    <t>Среднее значение в день</t>
  </si>
  <si>
    <t>Компот из яблок</t>
  </si>
  <si>
    <t>Кисель из свежих плодов</t>
  </si>
  <si>
    <t>МЕНЮ ПИТАНИЯ обучающихся 12 лет и старше</t>
  </si>
  <si>
    <t xml:space="preserve">  </t>
  </si>
  <si>
    <t>10-15%, 30-32% и 55-60%</t>
  </si>
  <si>
    <t>Бутерброд с сыром</t>
  </si>
  <si>
    <t>Бутерброд с маслом</t>
  </si>
  <si>
    <t>обед</t>
  </si>
  <si>
    <t>Юноши</t>
  </si>
  <si>
    <t>Девушки</t>
  </si>
  <si>
    <t>ккал</t>
  </si>
  <si>
    <t>Салат из огурцов свежих</t>
  </si>
  <si>
    <t>Сосиска, запечённая в тесте</t>
  </si>
  <si>
    <t>Рыба, запечённая в соусе сметанном</t>
  </si>
  <si>
    <t>200/15/7</t>
  </si>
  <si>
    <t>Компот из плодов или ягод сушеных</t>
  </si>
  <si>
    <t>В2</t>
  </si>
  <si>
    <t>Zn</t>
  </si>
  <si>
    <t>I</t>
  </si>
  <si>
    <t xml:space="preserve">№ </t>
  </si>
  <si>
    <t>Сборник рецептур</t>
  </si>
  <si>
    <t>Полдник</t>
  </si>
  <si>
    <t>Тефтели мясные с томатным соусом</t>
  </si>
  <si>
    <t>100/60</t>
  </si>
  <si>
    <t>461/587</t>
  </si>
  <si>
    <t>Макаронные изделия отварные</t>
  </si>
  <si>
    <t>15/20</t>
  </si>
  <si>
    <t>200/5</t>
  </si>
  <si>
    <t>Овощи по сезону</t>
  </si>
  <si>
    <t>Суп картофельный с бобовыми (горохом лущеным)</t>
  </si>
  <si>
    <t>Гуляш из свинины</t>
  </si>
  <si>
    <t>Компот из черной смородины с/м с вит. С</t>
  </si>
  <si>
    <t xml:space="preserve">Хлеб ржаной </t>
  </si>
  <si>
    <t>515/576</t>
  </si>
  <si>
    <t>ГОСТ 2077-84</t>
  </si>
  <si>
    <t>Молоко в инд.упак.</t>
  </si>
  <si>
    <t>Выпечное изделие</t>
  </si>
  <si>
    <t>ИТОГО за полдник</t>
  </si>
  <si>
    <t>Фрукт</t>
  </si>
  <si>
    <t>Суп с макаронными изделиями и курой</t>
  </si>
  <si>
    <t>Шницель мясной</t>
  </si>
  <si>
    <t>Рагу овощное</t>
  </si>
  <si>
    <t>Напиток из смеси сухофруктов с вит. С</t>
  </si>
  <si>
    <t>Батон йодированный</t>
  </si>
  <si>
    <t>Хлеб ржаной</t>
  </si>
  <si>
    <t>Кондитерское изделие без крема</t>
  </si>
  <si>
    <t>250/15</t>
  </si>
  <si>
    <t>ТУ 10.71.11-00248363077-2016</t>
  </si>
  <si>
    <t>Котлета рыбная</t>
  </si>
  <si>
    <t>Картофельное пюре</t>
  </si>
  <si>
    <t>Овоши по сезону</t>
  </si>
  <si>
    <t>Плов</t>
  </si>
  <si>
    <t>Компот из свежих плодов с вит. С</t>
  </si>
  <si>
    <t>ГОСТ 24901-2014</t>
  </si>
  <si>
    <t>ТУ  10.71.11-00248363077-2016</t>
  </si>
  <si>
    <t>Омлет натуральный с сыром</t>
  </si>
  <si>
    <t>Хдеб ржаной</t>
  </si>
  <si>
    <t>25/25</t>
  </si>
  <si>
    <t>Печень по-строгановски</t>
  </si>
  <si>
    <t>0,0,4</t>
  </si>
  <si>
    <t>Каша "Дружба" молочная жидкая с маслом сли.</t>
  </si>
  <si>
    <t>Борщ из св.капусты с картофелем и сметаной</t>
  </si>
  <si>
    <t>Компот из смеси свежих плодов с/м</t>
  </si>
  <si>
    <t>Котлета из мяса кур</t>
  </si>
  <si>
    <t>ИТОГО за Полдник</t>
  </si>
  <si>
    <t>Оладьи с повидло</t>
  </si>
  <si>
    <t>Сок плодово-ягодный</t>
  </si>
  <si>
    <t>Булочка "Янтарная"</t>
  </si>
  <si>
    <t>Чай с сахаром и лимоном</t>
  </si>
  <si>
    <t>150/20</t>
  </si>
  <si>
    <t>100/5</t>
  </si>
  <si>
    <t>Суп картофельный</t>
  </si>
  <si>
    <t>Итого за неделю</t>
  </si>
  <si>
    <t>Среднее за неделю</t>
  </si>
  <si>
    <t>Итого за меню</t>
  </si>
  <si>
    <t>Среднее по меню</t>
  </si>
  <si>
    <t>Итого среднее за день</t>
  </si>
  <si>
    <t>Нормативная документация</t>
  </si>
  <si>
    <t>1. СанПин 2 4 5 2409-08
2. Сборник рецептур блюд и кулинарных изделий для предприятий общественного питания при
общеобразовательных школах "Хлебпродииформ" 2004г Под ред. ВТ Лапшиной
3. Сборник рецептур на продукцию для обучающихся во всех образовательных учреждениях "Дели плюс*
2017г пол ред Могильного МЛ. Тутельяна В.А.                                                                                                           4. Департамент образования мэрии города Ярославля (примерное меню)</t>
  </si>
  <si>
    <t>Вторая неделя</t>
  </si>
  <si>
    <t>День первый</t>
  </si>
  <si>
    <t>День второй</t>
  </si>
  <si>
    <t>День третий</t>
  </si>
  <si>
    <t>День четвертый</t>
  </si>
  <si>
    <t>День пятый</t>
  </si>
  <si>
    <t>День шестой</t>
  </si>
  <si>
    <t>Бутерброд горячий с сыром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</si>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</sst>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3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0" fontId="1" fillId="0" borderId="0" xfId="0" applyFont="1" applyFill="1"/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0" fillId="0" borderId="0" xfId="0" applyFill="1"/>
    <xf numFmtId="0" fontId="1" fillId="0" borderId="4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/>
    <xf numFmtId="2" fontId="0" fillId="0" borderId="4" xfId="0" applyNumberFormat="1" applyFill="1" applyBorder="1"/>
    <xf numFmtId="2" fontId="1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2" fontId="0" fillId="0" borderId="0" xfId="0" applyNumberForma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right" vertical="center"/>
    </xf>
    <xf numFmtId="2" fontId="1" fillId="0" borderId="4" xfId="0" applyNumberFormat="1" applyFont="1" applyFill="1" applyBorder="1"/>
    <xf numFmtId="0" fontId="1" fillId="0" borderId="5" xfId="0" applyFont="1" applyFill="1" applyBorder="1" applyAlignment="1">
      <alignment horizontal="right" vertical="center"/>
    </xf>
    <xf numFmtId="0" fontId="1" fillId="0" borderId="4" xfId="0" applyFont="1" applyFill="1" applyBorder="1"/>
    <xf numFmtId="0" fontId="1" fillId="0" borderId="7" xfId="0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/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9" fontId="1" fillId="0" borderId="3" xfId="0" applyNumberFormat="1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0" fillId="0" borderId="4" xfId="0" applyBorder="1"/>
    <xf numFmtId="2" fontId="0" fillId="0" borderId="4" xfId="0" applyNumberForma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164" fontId="2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%20&#1084;&#1077;&#1085;&#1102;%20&#1082;&#1086;&#1083;&#1083;&#1077;&#1076;&#1078;%201%20&#1087;&#1088;&#1072;&#1074;&#1082;&#1080;%20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Н 1"/>
      <sheetName val="ВТ 1"/>
      <sheetName val="СР 1"/>
      <sheetName val="ЧТ 1"/>
      <sheetName val="ПТ 1"/>
      <sheetName val="СБ 1"/>
      <sheetName val="Ито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>
            <v>146.80000000000001</v>
          </cell>
          <cell r="E6">
            <v>148.6</v>
          </cell>
          <cell r="F6">
            <v>528.20000000000005</v>
          </cell>
          <cell r="G6">
            <v>4000.0000000000005</v>
          </cell>
          <cell r="H6">
            <v>2.54</v>
          </cell>
          <cell r="I6">
            <v>100.6</v>
          </cell>
          <cell r="J6">
            <v>269.05</v>
          </cell>
          <cell r="K6">
            <v>22.3</v>
          </cell>
          <cell r="L6">
            <v>1.8900000000000001</v>
          </cell>
          <cell r="M6">
            <v>1487.5</v>
          </cell>
          <cell r="N6">
            <v>460.79999999999995</v>
          </cell>
          <cell r="O6">
            <v>2045.8999999999996</v>
          </cell>
          <cell r="P6">
            <v>24.650000000000002</v>
          </cell>
          <cell r="Q6">
            <v>10.76</v>
          </cell>
          <cell r="R6">
            <v>511.09999999999997</v>
          </cell>
        </row>
        <row r="11">
          <cell r="D11">
            <v>175.60000000000002</v>
          </cell>
          <cell r="E11">
            <v>185.4</v>
          </cell>
          <cell r="F11">
            <v>754.8</v>
          </cell>
          <cell r="G11">
            <v>5332</v>
          </cell>
          <cell r="H11">
            <v>6.2500000000000009</v>
          </cell>
          <cell r="I11">
            <v>242.32</v>
          </cell>
          <cell r="J11">
            <v>58.32</v>
          </cell>
          <cell r="K11">
            <v>54.5</v>
          </cell>
          <cell r="L11">
            <v>4.2500000000000009</v>
          </cell>
          <cell r="M11">
            <v>818.2</v>
          </cell>
          <cell r="N11">
            <v>786.09999999999991</v>
          </cell>
          <cell r="O11">
            <v>2606.1000000000004</v>
          </cell>
          <cell r="P11">
            <v>42.3</v>
          </cell>
          <cell r="Q11">
            <v>25.5</v>
          </cell>
          <cell r="R11">
            <v>1212.3</v>
          </cell>
        </row>
        <row r="16">
          <cell r="D16">
            <v>75.8</v>
          </cell>
          <cell r="E16">
            <v>87.500000000000014</v>
          </cell>
          <cell r="F16">
            <v>257.5</v>
          </cell>
          <cell r="G16">
            <v>2127.6</v>
          </cell>
          <cell r="H16">
            <v>1.07</v>
          </cell>
          <cell r="I16">
            <v>30.08</v>
          </cell>
          <cell r="J16">
            <v>221.5</v>
          </cell>
          <cell r="K16">
            <v>9.5</v>
          </cell>
          <cell r="L16">
            <v>1.5200000000000002</v>
          </cell>
          <cell r="M16">
            <v>1920.6</v>
          </cell>
          <cell r="N16">
            <v>265.40000000000003</v>
          </cell>
          <cell r="O16">
            <v>1398.7</v>
          </cell>
          <cell r="P16">
            <v>15.999999999999998</v>
          </cell>
          <cell r="Q16">
            <v>6.4000000000000012</v>
          </cell>
          <cell r="R16">
            <v>177.8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85" zoomScaleNormal="85" workbookViewId="0">
      <pane ySplit="5" topLeftCell="A6" activePane="bottomLeft" state="frozen"/>
      <selection activeCell="B38" sqref="B38"/>
      <selection pane="bottomLeft" activeCell="A2" sqref="A2"/>
    </sheetView>
  </sheetViews>
  <sheetFormatPr defaultRowHeight="12.75" outlineLevelRow="1" x14ac:dyDescent="0.2"/>
  <cols>
    <col min="1" max="1" width="9.140625" style="26"/>
    <col min="2" max="2" width="41.42578125" style="4" bestFit="1" customWidth="1"/>
    <col min="3" max="3" width="8.5703125" style="23" bestFit="1" customWidth="1"/>
    <col min="4" max="4" width="12" style="4" bestFit="1" customWidth="1"/>
    <col min="5" max="6" width="7.140625" style="4" customWidth="1"/>
    <col min="7" max="7" width="13.28515625" style="4" customWidth="1"/>
    <col min="8" max="9" width="7.140625" style="4" customWidth="1"/>
    <col min="10" max="10" width="8.42578125" style="4" bestFit="1" customWidth="1"/>
    <col min="11" max="12" width="7.140625" style="4" customWidth="1"/>
    <col min="13" max="14" width="8.5703125" style="4" bestFit="1" customWidth="1"/>
    <col min="15" max="15" width="8.42578125" style="4" customWidth="1"/>
    <col min="16" max="18" width="7.140625" style="4" customWidth="1"/>
    <col min="19" max="19" width="13.7109375" style="4" bestFit="1" customWidth="1"/>
    <col min="20" max="16384" width="9.140625" style="4"/>
  </cols>
  <sheetData>
    <row r="1" spans="1:20" x14ac:dyDescent="0.2">
      <c r="B1" s="22" t="s">
        <v>95</v>
      </c>
      <c r="D1" s="4" t="s">
        <v>172</v>
      </c>
      <c r="F1" s="4" t="s">
        <v>173</v>
      </c>
    </row>
    <row r="3" spans="1:20" x14ac:dyDescent="0.2">
      <c r="A3" s="105" t="s">
        <v>112</v>
      </c>
      <c r="B3" s="106" t="s">
        <v>8</v>
      </c>
      <c r="C3" s="107" t="s">
        <v>9</v>
      </c>
      <c r="D3" s="106" t="s">
        <v>28</v>
      </c>
      <c r="E3" s="106" t="s">
        <v>10</v>
      </c>
      <c r="F3" s="109" t="s">
        <v>11</v>
      </c>
      <c r="G3" s="110" t="s">
        <v>27</v>
      </c>
      <c r="H3" s="106" t="s">
        <v>12</v>
      </c>
      <c r="I3" s="106"/>
      <c r="J3" s="106"/>
      <c r="K3" s="106"/>
      <c r="L3" s="106"/>
      <c r="M3" s="106" t="s">
        <v>13</v>
      </c>
      <c r="N3" s="106"/>
      <c r="O3" s="106"/>
      <c r="P3" s="106"/>
      <c r="Q3" s="106"/>
      <c r="R3" s="106"/>
      <c r="S3" s="105" t="s">
        <v>7</v>
      </c>
      <c r="T3" s="108" t="s">
        <v>113</v>
      </c>
    </row>
    <row r="4" spans="1:20" x14ac:dyDescent="0.2">
      <c r="A4" s="105"/>
      <c r="B4" s="106"/>
      <c r="C4" s="107"/>
      <c r="D4" s="106"/>
      <c r="E4" s="106"/>
      <c r="F4" s="109"/>
      <c r="G4" s="110"/>
      <c r="H4" s="62" t="s">
        <v>30</v>
      </c>
      <c r="I4" s="62" t="s">
        <v>15</v>
      </c>
      <c r="J4" s="62" t="s">
        <v>16</v>
      </c>
      <c r="K4" s="62" t="s">
        <v>17</v>
      </c>
      <c r="L4" s="62" t="s">
        <v>109</v>
      </c>
      <c r="M4" s="62" t="s">
        <v>18</v>
      </c>
      <c r="N4" s="62" t="s">
        <v>19</v>
      </c>
      <c r="O4" s="62" t="s">
        <v>29</v>
      </c>
      <c r="P4" s="62" t="s">
        <v>20</v>
      </c>
      <c r="Q4" s="62" t="s">
        <v>110</v>
      </c>
      <c r="R4" s="62" t="s">
        <v>111</v>
      </c>
      <c r="S4" s="105"/>
      <c r="T4" s="108"/>
    </row>
    <row r="5" spans="1:20" s="24" customFormat="1" x14ac:dyDescent="0.2">
      <c r="A5" s="55"/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7" spans="1:20" ht="15" x14ac:dyDescent="0.2">
      <c r="A7" s="25" t="s">
        <v>75</v>
      </c>
    </row>
    <row r="8" spans="1:20" outlineLevel="1" x14ac:dyDescent="0.2"/>
    <row r="9" spans="1:20" outlineLevel="1" x14ac:dyDescent="0.2">
      <c r="A9" s="27" t="s">
        <v>32</v>
      </c>
    </row>
    <row r="10" spans="1:20" s="24" customFormat="1" outlineLevel="1" x14ac:dyDescent="0.2">
      <c r="A10" s="55"/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6"/>
      <c r="T10" s="73"/>
    </row>
    <row r="11" spans="1:20" ht="25.5" outlineLevel="1" x14ac:dyDescent="0.2">
      <c r="A11" s="55"/>
      <c r="B11" s="74" t="s">
        <v>153</v>
      </c>
      <c r="C11" s="28">
        <v>200</v>
      </c>
      <c r="D11" s="33">
        <v>5.5</v>
      </c>
      <c r="E11" s="33">
        <v>10.1</v>
      </c>
      <c r="F11" s="33">
        <v>39.5</v>
      </c>
      <c r="G11" s="33">
        <v>272.7</v>
      </c>
      <c r="H11" s="33">
        <v>0.12</v>
      </c>
      <c r="I11" s="33">
        <v>0.8</v>
      </c>
      <c r="J11" s="33">
        <v>49.9</v>
      </c>
      <c r="K11" s="33">
        <v>0.13</v>
      </c>
      <c r="L11" s="33">
        <v>0.53</v>
      </c>
      <c r="M11" s="33">
        <v>121.5</v>
      </c>
      <c r="N11" s="33">
        <v>33.9</v>
      </c>
      <c r="O11" s="33">
        <v>142.5</v>
      </c>
      <c r="P11" s="33">
        <v>0.8</v>
      </c>
      <c r="Q11" s="33">
        <v>0.9</v>
      </c>
      <c r="R11" s="33">
        <v>50.5</v>
      </c>
      <c r="S11" s="6">
        <v>175</v>
      </c>
      <c r="T11" s="73">
        <v>2017</v>
      </c>
    </row>
    <row r="12" spans="1:20" outlineLevel="1" x14ac:dyDescent="0.2">
      <c r="A12" s="55"/>
      <c r="B12" s="5" t="s">
        <v>179</v>
      </c>
      <c r="C12" s="28" t="s">
        <v>119</v>
      </c>
      <c r="D12" s="33">
        <v>10</v>
      </c>
      <c r="E12" s="33">
        <v>8</v>
      </c>
      <c r="F12" s="33">
        <v>15</v>
      </c>
      <c r="G12" s="33">
        <v>176.6</v>
      </c>
      <c r="H12" s="33">
        <v>0.2</v>
      </c>
      <c r="I12" s="33">
        <v>0.2</v>
      </c>
      <c r="J12" s="33">
        <v>48.3</v>
      </c>
      <c r="K12" s="33">
        <v>1</v>
      </c>
      <c r="L12" s="33">
        <v>0.1</v>
      </c>
      <c r="M12" s="33">
        <v>218.6</v>
      </c>
      <c r="N12" s="33">
        <v>27.2</v>
      </c>
      <c r="O12" s="33">
        <v>198.1</v>
      </c>
      <c r="P12" s="33">
        <v>1.2</v>
      </c>
      <c r="Q12" s="33">
        <v>1.4</v>
      </c>
      <c r="R12" s="33">
        <v>2.8</v>
      </c>
      <c r="S12" s="6">
        <v>7</v>
      </c>
      <c r="T12" s="104">
        <v>2017</v>
      </c>
    </row>
    <row r="13" spans="1:20" outlineLevel="1" x14ac:dyDescent="0.2">
      <c r="A13" s="55"/>
      <c r="B13" s="5" t="s">
        <v>59</v>
      </c>
      <c r="C13" s="28">
        <v>200</v>
      </c>
      <c r="D13" s="33">
        <v>4.9000000000000004</v>
      </c>
      <c r="E13" s="33">
        <v>5</v>
      </c>
      <c r="F13" s="33">
        <v>32.5</v>
      </c>
      <c r="G13" s="33">
        <v>190</v>
      </c>
      <c r="H13" s="33">
        <v>0.06</v>
      </c>
      <c r="I13" s="33">
        <v>1.6</v>
      </c>
      <c r="J13" s="33">
        <v>24.4</v>
      </c>
      <c r="K13" s="33">
        <v>0</v>
      </c>
      <c r="L13" s="33">
        <v>0.2</v>
      </c>
      <c r="M13" s="33">
        <v>152.19999999999999</v>
      </c>
      <c r="N13" s="33">
        <v>21.3</v>
      </c>
      <c r="O13" s="33">
        <v>124.6</v>
      </c>
      <c r="P13" s="33">
        <v>0.4</v>
      </c>
      <c r="Q13" s="33">
        <v>0.6</v>
      </c>
      <c r="R13" s="33">
        <v>3</v>
      </c>
      <c r="S13" s="6">
        <v>693</v>
      </c>
      <c r="T13" s="73">
        <v>2004</v>
      </c>
    </row>
    <row r="14" spans="1:20" outlineLevel="1" x14ac:dyDescent="0.2">
      <c r="A14" s="5"/>
      <c r="B14" s="10" t="s">
        <v>81</v>
      </c>
      <c r="C14" s="81">
        <v>475</v>
      </c>
      <c r="D14" s="82">
        <f t="shared" ref="D14:R14" si="0">SUM(D11:D13)</f>
        <v>20.399999999999999</v>
      </c>
      <c r="E14" s="82">
        <f t="shared" si="0"/>
        <v>23.1</v>
      </c>
      <c r="F14" s="82">
        <f t="shared" si="0"/>
        <v>87</v>
      </c>
      <c r="G14" s="82">
        <f t="shared" si="0"/>
        <v>639.29999999999995</v>
      </c>
      <c r="H14" s="82">
        <f t="shared" si="0"/>
        <v>0.38</v>
      </c>
      <c r="I14" s="82">
        <f t="shared" si="0"/>
        <v>2.6</v>
      </c>
      <c r="J14" s="82">
        <f t="shared" si="0"/>
        <v>122.6</v>
      </c>
      <c r="K14" s="82">
        <f t="shared" si="0"/>
        <v>1.1299999999999999</v>
      </c>
      <c r="L14" s="82">
        <f t="shared" si="0"/>
        <v>0.83000000000000007</v>
      </c>
      <c r="M14" s="82">
        <f t="shared" si="0"/>
        <v>492.3</v>
      </c>
      <c r="N14" s="82">
        <f t="shared" si="0"/>
        <v>82.399999999999991</v>
      </c>
      <c r="O14" s="82">
        <f t="shared" si="0"/>
        <v>465.20000000000005</v>
      </c>
      <c r="P14" s="82">
        <f t="shared" si="0"/>
        <v>2.4</v>
      </c>
      <c r="Q14" s="82">
        <f t="shared" si="0"/>
        <v>2.9</v>
      </c>
      <c r="R14" s="82">
        <f t="shared" si="0"/>
        <v>56.3</v>
      </c>
      <c r="S14" s="81"/>
      <c r="T14" s="88"/>
    </row>
    <row r="15" spans="1:20" outlineLevel="1" x14ac:dyDescent="0.2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20" s="24" customFormat="1" outlineLevel="1" x14ac:dyDescent="0.2">
      <c r="A16" s="27" t="s">
        <v>21</v>
      </c>
      <c r="B16" s="4"/>
      <c r="C16" s="2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4"/>
      <c r="T16" s="4"/>
    </row>
    <row r="17" spans="1:20" outlineLevel="1" x14ac:dyDescent="0.2">
      <c r="A17" s="55"/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61"/>
      <c r="T17" s="61"/>
    </row>
    <row r="18" spans="1:20" outlineLevel="1" x14ac:dyDescent="0.2">
      <c r="A18" s="55"/>
      <c r="B18" s="5" t="s">
        <v>121</v>
      </c>
      <c r="C18" s="90">
        <v>20</v>
      </c>
      <c r="D18" s="29">
        <v>0.4</v>
      </c>
      <c r="E18" s="29">
        <v>0</v>
      </c>
      <c r="F18" s="29">
        <v>0.5</v>
      </c>
      <c r="G18" s="29">
        <v>2.8</v>
      </c>
      <c r="H18" s="29">
        <v>0</v>
      </c>
      <c r="I18" s="29">
        <v>2</v>
      </c>
      <c r="J18" s="29">
        <v>0</v>
      </c>
      <c r="K18" s="29">
        <v>0.1</v>
      </c>
      <c r="L18" s="29">
        <v>0</v>
      </c>
      <c r="M18" s="29">
        <v>4.5999999999999996</v>
      </c>
      <c r="N18" s="29">
        <v>2.8</v>
      </c>
      <c r="O18" s="29">
        <v>8.4</v>
      </c>
      <c r="P18" s="29">
        <v>0.3</v>
      </c>
      <c r="Q18" s="29">
        <v>0.1</v>
      </c>
      <c r="R18" s="29">
        <v>0.6</v>
      </c>
      <c r="S18" s="6" t="s">
        <v>126</v>
      </c>
      <c r="T18" s="73">
        <v>2004</v>
      </c>
    </row>
    <row r="19" spans="1:20" ht="25.5" outlineLevel="1" x14ac:dyDescent="0.2">
      <c r="A19" s="55"/>
      <c r="B19" s="74" t="s">
        <v>154</v>
      </c>
      <c r="C19" s="90">
        <v>250</v>
      </c>
      <c r="D19" s="29">
        <v>2.2999999999999998</v>
      </c>
      <c r="E19" s="29">
        <v>6.7</v>
      </c>
      <c r="F19" s="29">
        <v>13.4</v>
      </c>
      <c r="G19" s="29">
        <v>122.2</v>
      </c>
      <c r="H19" s="29">
        <v>0.05</v>
      </c>
      <c r="I19" s="29">
        <v>10.7</v>
      </c>
      <c r="J19" s="29">
        <v>10</v>
      </c>
      <c r="K19" s="29">
        <v>2.4</v>
      </c>
      <c r="L19" s="29">
        <v>0.05</v>
      </c>
      <c r="M19" s="29">
        <v>58.5</v>
      </c>
      <c r="N19" s="29">
        <v>27</v>
      </c>
      <c r="O19" s="29">
        <v>60.7</v>
      </c>
      <c r="P19" s="29">
        <v>1</v>
      </c>
      <c r="Q19" s="29">
        <v>0.4</v>
      </c>
      <c r="R19" s="29">
        <v>0.4</v>
      </c>
      <c r="S19" s="6">
        <v>110</v>
      </c>
      <c r="T19" s="73">
        <v>2004</v>
      </c>
    </row>
    <row r="20" spans="1:20" outlineLevel="1" x14ac:dyDescent="0.2">
      <c r="A20" s="55"/>
      <c r="B20" s="5" t="s">
        <v>156</v>
      </c>
      <c r="C20" s="90">
        <v>100</v>
      </c>
      <c r="D20" s="29">
        <v>18.600000000000001</v>
      </c>
      <c r="E20" s="29">
        <v>14.3</v>
      </c>
      <c r="F20" s="29">
        <v>17</v>
      </c>
      <c r="G20" s="29">
        <v>270</v>
      </c>
      <c r="H20" s="29">
        <v>0.1</v>
      </c>
      <c r="I20" s="29">
        <v>16</v>
      </c>
      <c r="J20" s="29">
        <v>0.14000000000000001</v>
      </c>
      <c r="K20" s="29">
        <v>3.6</v>
      </c>
      <c r="L20" s="29">
        <v>0.13</v>
      </c>
      <c r="M20" s="29">
        <v>82</v>
      </c>
      <c r="N20" s="29">
        <v>38</v>
      </c>
      <c r="O20" s="29">
        <v>164</v>
      </c>
      <c r="P20" s="29">
        <v>2</v>
      </c>
      <c r="Q20" s="29">
        <v>0.13</v>
      </c>
      <c r="R20" s="29">
        <v>31.9</v>
      </c>
      <c r="S20" s="6">
        <v>498</v>
      </c>
      <c r="T20" s="73">
        <v>2004</v>
      </c>
    </row>
    <row r="21" spans="1:20" outlineLevel="1" x14ac:dyDescent="0.2">
      <c r="A21" s="55"/>
      <c r="B21" s="5" t="s">
        <v>36</v>
      </c>
      <c r="C21" s="90">
        <v>180</v>
      </c>
      <c r="D21" s="29">
        <v>4.5999999999999996</v>
      </c>
      <c r="E21" s="29">
        <v>7.3</v>
      </c>
      <c r="F21" s="29">
        <v>46.7</v>
      </c>
      <c r="G21" s="29">
        <v>273.60000000000002</v>
      </c>
      <c r="H21" s="29">
        <v>0.36</v>
      </c>
      <c r="I21" s="29">
        <v>0</v>
      </c>
      <c r="J21" s="29">
        <v>0</v>
      </c>
      <c r="K21" s="29">
        <v>0.4</v>
      </c>
      <c r="L21" s="29">
        <v>0.02</v>
      </c>
      <c r="M21" s="29">
        <v>6.4</v>
      </c>
      <c r="N21" s="29">
        <v>30.6</v>
      </c>
      <c r="O21" s="29">
        <v>93.5</v>
      </c>
      <c r="P21" s="29">
        <v>0.6</v>
      </c>
      <c r="Q21" s="29">
        <v>1</v>
      </c>
      <c r="R21" s="29">
        <v>73</v>
      </c>
      <c r="S21" s="6">
        <v>511</v>
      </c>
      <c r="T21" s="73">
        <v>2004</v>
      </c>
    </row>
    <row r="22" spans="1:20" outlineLevel="1" x14ac:dyDescent="0.2">
      <c r="A22" s="55"/>
      <c r="B22" s="5" t="s">
        <v>155</v>
      </c>
      <c r="C22" s="90">
        <v>200</v>
      </c>
      <c r="D22" s="29">
        <v>0.2</v>
      </c>
      <c r="E22" s="29">
        <v>0</v>
      </c>
      <c r="F22" s="29">
        <v>35.4</v>
      </c>
      <c r="G22" s="29">
        <v>142</v>
      </c>
      <c r="H22" s="29">
        <v>0.06</v>
      </c>
      <c r="I22" s="29">
        <v>11.2</v>
      </c>
      <c r="J22" s="29">
        <v>0</v>
      </c>
      <c r="K22" s="29">
        <v>0.1</v>
      </c>
      <c r="L22" s="29">
        <v>0</v>
      </c>
      <c r="M22" s="29">
        <v>22</v>
      </c>
      <c r="N22" s="29">
        <v>11.9</v>
      </c>
      <c r="O22" s="29">
        <v>12</v>
      </c>
      <c r="P22" s="29">
        <v>0.1</v>
      </c>
      <c r="Q22" s="29">
        <v>0</v>
      </c>
      <c r="R22" s="29">
        <v>0.4</v>
      </c>
      <c r="S22" s="6">
        <v>632</v>
      </c>
      <c r="T22" s="73">
        <v>2004</v>
      </c>
    </row>
    <row r="23" spans="1:20" s="18" customFormat="1" ht="25.5" x14ac:dyDescent="0.2">
      <c r="A23" s="5"/>
      <c r="B23" s="5" t="s">
        <v>137</v>
      </c>
      <c r="C23" s="90">
        <v>20</v>
      </c>
      <c r="D23" s="29">
        <v>1.3</v>
      </c>
      <c r="E23" s="29">
        <v>0.2</v>
      </c>
      <c r="F23" s="29">
        <v>9.9</v>
      </c>
      <c r="G23" s="29">
        <v>46</v>
      </c>
      <c r="H23" s="29">
        <v>0.34</v>
      </c>
      <c r="I23" s="29">
        <v>0</v>
      </c>
      <c r="J23" s="29">
        <v>0</v>
      </c>
      <c r="K23" s="29">
        <v>0.2</v>
      </c>
      <c r="L23" s="29">
        <v>0</v>
      </c>
      <c r="M23" s="29">
        <v>4.5999999999999996</v>
      </c>
      <c r="N23" s="29">
        <v>5</v>
      </c>
      <c r="O23" s="29">
        <v>21.2</v>
      </c>
      <c r="P23" s="29">
        <v>0.6</v>
      </c>
      <c r="Q23" s="29">
        <v>0.2</v>
      </c>
      <c r="R23" s="29">
        <v>1.1000000000000001</v>
      </c>
      <c r="S23" s="6"/>
      <c r="T23" s="89" t="s">
        <v>127</v>
      </c>
    </row>
    <row r="24" spans="1:20" outlineLevel="1" x14ac:dyDescent="0.2">
      <c r="A24" s="5"/>
      <c r="B24" s="11" t="s">
        <v>25</v>
      </c>
      <c r="C24" s="81">
        <f>SUM(C18:C23)</f>
        <v>770</v>
      </c>
      <c r="D24" s="83">
        <f t="shared" ref="D24:R24" si="1">SUM(D18:D23)</f>
        <v>27.4</v>
      </c>
      <c r="E24" s="83">
        <f t="shared" si="1"/>
        <v>28.5</v>
      </c>
      <c r="F24" s="83">
        <f t="shared" si="1"/>
        <v>122.9</v>
      </c>
      <c r="G24" s="83">
        <f t="shared" si="1"/>
        <v>856.6</v>
      </c>
      <c r="H24" s="83">
        <f t="shared" si="1"/>
        <v>0.91000000000000014</v>
      </c>
      <c r="I24" s="83">
        <f t="shared" si="1"/>
        <v>39.9</v>
      </c>
      <c r="J24" s="83">
        <f t="shared" si="1"/>
        <v>10.14</v>
      </c>
      <c r="K24" s="83">
        <f t="shared" si="1"/>
        <v>6.8</v>
      </c>
      <c r="L24" s="83">
        <f t="shared" si="1"/>
        <v>0.19999999999999998</v>
      </c>
      <c r="M24" s="83">
        <f t="shared" si="1"/>
        <v>178.1</v>
      </c>
      <c r="N24" s="83">
        <f t="shared" si="1"/>
        <v>115.30000000000001</v>
      </c>
      <c r="O24" s="83">
        <f t="shared" si="1"/>
        <v>359.8</v>
      </c>
      <c r="P24" s="83">
        <f t="shared" si="1"/>
        <v>4.5999999999999996</v>
      </c>
      <c r="Q24" s="83">
        <f t="shared" si="1"/>
        <v>1.8299999999999998</v>
      </c>
      <c r="R24" s="83">
        <f t="shared" si="1"/>
        <v>107.4</v>
      </c>
      <c r="S24" s="33"/>
      <c r="T24" s="73"/>
    </row>
    <row r="25" spans="1:20" outlineLevel="1" x14ac:dyDescent="0.2">
      <c r="A25" s="84"/>
      <c r="B25" s="85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69"/>
      <c r="T25" s="69"/>
    </row>
    <row r="26" spans="1:20" outlineLevel="1" x14ac:dyDescent="0.2">
      <c r="A26" s="27" t="s">
        <v>114</v>
      </c>
      <c r="B26" s="85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69"/>
      <c r="T26" s="69"/>
    </row>
    <row r="27" spans="1:20" x14ac:dyDescent="0.2">
      <c r="A27" s="55"/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  <c r="L27" s="8">
        <v>12</v>
      </c>
      <c r="M27" s="8">
        <v>13</v>
      </c>
      <c r="N27" s="8">
        <v>14</v>
      </c>
      <c r="O27" s="8">
        <v>15</v>
      </c>
      <c r="P27" s="8">
        <v>16</v>
      </c>
      <c r="Q27" s="8">
        <v>17</v>
      </c>
      <c r="R27" s="8">
        <v>18</v>
      </c>
      <c r="S27" s="6"/>
      <c r="T27" s="73"/>
    </row>
    <row r="28" spans="1:20" x14ac:dyDescent="0.2">
      <c r="A28" s="55"/>
      <c r="B28" s="5" t="s">
        <v>128</v>
      </c>
      <c r="C28" s="28">
        <v>200</v>
      </c>
      <c r="D28" s="33">
        <v>6</v>
      </c>
      <c r="E28" s="33">
        <v>6.4</v>
      </c>
      <c r="F28" s="33">
        <v>9.4</v>
      </c>
      <c r="G28" s="33">
        <v>120</v>
      </c>
      <c r="H28" s="33">
        <v>0.1</v>
      </c>
      <c r="I28" s="33">
        <v>1.1000000000000001</v>
      </c>
      <c r="J28" s="33">
        <v>25.3</v>
      </c>
      <c r="K28" s="33">
        <v>0</v>
      </c>
      <c r="L28" s="33">
        <v>0.2</v>
      </c>
      <c r="M28" s="33">
        <v>240</v>
      </c>
      <c r="N28" s="33">
        <v>23.7</v>
      </c>
      <c r="O28" s="33">
        <v>180</v>
      </c>
      <c r="P28" s="33">
        <v>0.2</v>
      </c>
      <c r="Q28" s="33">
        <v>0.8</v>
      </c>
      <c r="R28" s="33">
        <v>19</v>
      </c>
      <c r="S28" s="6">
        <v>697</v>
      </c>
      <c r="T28" s="75">
        <v>2004</v>
      </c>
    </row>
    <row r="29" spans="1:20" x14ac:dyDescent="0.2">
      <c r="A29" s="5"/>
      <c r="B29" s="5" t="s">
        <v>160</v>
      </c>
      <c r="C29" s="28">
        <v>60</v>
      </c>
      <c r="D29" s="33">
        <v>9.6999999999999993</v>
      </c>
      <c r="E29" s="33">
        <v>19.7</v>
      </c>
      <c r="F29" s="33">
        <v>25.7</v>
      </c>
      <c r="G29" s="33">
        <v>323.39999999999998</v>
      </c>
      <c r="H29" s="33">
        <v>0.08</v>
      </c>
      <c r="I29" s="33">
        <v>0.3</v>
      </c>
      <c r="J29" s="33">
        <v>0.16</v>
      </c>
      <c r="K29" s="33">
        <v>0</v>
      </c>
      <c r="L29" s="33">
        <v>0.12</v>
      </c>
      <c r="M29" s="33">
        <v>226.4</v>
      </c>
      <c r="N29" s="33">
        <v>18.899999999999999</v>
      </c>
      <c r="O29" s="33">
        <v>164.9</v>
      </c>
      <c r="P29" s="33">
        <v>0.9</v>
      </c>
      <c r="Q29" s="33">
        <v>0.8</v>
      </c>
      <c r="R29" s="33">
        <v>8.4</v>
      </c>
      <c r="S29" s="6">
        <v>437</v>
      </c>
      <c r="T29" s="73">
        <v>2017</v>
      </c>
    </row>
    <row r="30" spans="1:20" x14ac:dyDescent="0.2">
      <c r="A30" s="5"/>
      <c r="B30" s="7" t="s">
        <v>157</v>
      </c>
      <c r="C30" s="81">
        <f>SUM(C28:C29)</f>
        <v>260</v>
      </c>
      <c r="D30" s="81">
        <f t="shared" ref="D30:R30" si="2">SUM(D28:D29)</f>
        <v>15.7</v>
      </c>
      <c r="E30" s="81">
        <f t="shared" si="2"/>
        <v>26.1</v>
      </c>
      <c r="F30" s="81">
        <f t="shared" si="2"/>
        <v>35.1</v>
      </c>
      <c r="G30" s="81">
        <f t="shared" si="2"/>
        <v>443.4</v>
      </c>
      <c r="H30" s="81">
        <f t="shared" si="2"/>
        <v>0.18</v>
      </c>
      <c r="I30" s="81">
        <f t="shared" si="2"/>
        <v>1.4000000000000001</v>
      </c>
      <c r="J30" s="81">
        <f t="shared" si="2"/>
        <v>25.46</v>
      </c>
      <c r="K30" s="81">
        <f t="shared" si="2"/>
        <v>0</v>
      </c>
      <c r="L30" s="81">
        <f t="shared" si="2"/>
        <v>0.32</v>
      </c>
      <c r="M30" s="81">
        <f t="shared" si="2"/>
        <v>466.4</v>
      </c>
      <c r="N30" s="81">
        <f t="shared" si="2"/>
        <v>42.599999999999994</v>
      </c>
      <c r="O30" s="81">
        <f t="shared" si="2"/>
        <v>344.9</v>
      </c>
      <c r="P30" s="81">
        <f t="shared" si="2"/>
        <v>1.1000000000000001</v>
      </c>
      <c r="Q30" s="81">
        <f t="shared" si="2"/>
        <v>1.6</v>
      </c>
      <c r="R30" s="81">
        <f t="shared" si="2"/>
        <v>27.4</v>
      </c>
      <c r="S30" s="81"/>
      <c r="T30" s="88"/>
    </row>
    <row r="31" spans="1:20" ht="15" x14ac:dyDescent="0.25">
      <c r="A31" s="5"/>
      <c r="B31" s="7" t="s">
        <v>26</v>
      </c>
      <c r="C31" s="6"/>
      <c r="D31" s="32">
        <f>D14+D24+D30</f>
        <v>63.5</v>
      </c>
      <c r="E31" s="32">
        <f t="shared" ref="E31:R31" si="3">E14+E24+E30</f>
        <v>77.7</v>
      </c>
      <c r="F31" s="32">
        <f t="shared" si="3"/>
        <v>245</v>
      </c>
      <c r="G31" s="32">
        <f t="shared" si="3"/>
        <v>1939.3000000000002</v>
      </c>
      <c r="H31" s="32">
        <f t="shared" si="3"/>
        <v>1.47</v>
      </c>
      <c r="I31" s="32">
        <f t="shared" si="3"/>
        <v>43.9</v>
      </c>
      <c r="J31" s="32">
        <f t="shared" si="3"/>
        <v>158.20000000000002</v>
      </c>
      <c r="K31" s="32">
        <f t="shared" si="3"/>
        <v>7.93</v>
      </c>
      <c r="L31" s="32">
        <f t="shared" si="3"/>
        <v>1.35</v>
      </c>
      <c r="M31" s="32">
        <f t="shared" si="3"/>
        <v>1136.8</v>
      </c>
      <c r="N31" s="32">
        <f t="shared" si="3"/>
        <v>240.29999999999998</v>
      </c>
      <c r="O31" s="32">
        <f t="shared" si="3"/>
        <v>1169.9000000000001</v>
      </c>
      <c r="P31" s="32">
        <f t="shared" si="3"/>
        <v>8.1</v>
      </c>
      <c r="Q31" s="32">
        <f t="shared" si="3"/>
        <v>6.33</v>
      </c>
      <c r="R31" s="32">
        <f t="shared" si="3"/>
        <v>191.1</v>
      </c>
      <c r="S31" s="6"/>
      <c r="T31" s="73"/>
    </row>
  </sheetData>
  <mergeCells count="11">
    <mergeCell ref="M3:R3"/>
    <mergeCell ref="S3:S4"/>
    <mergeCell ref="T3:T4"/>
    <mergeCell ref="F3:F4"/>
    <mergeCell ref="G3:G4"/>
    <mergeCell ref="H3:L3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7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4"/>
  <sheetViews>
    <sheetView zoomScale="85" zoomScaleNormal="85" workbookViewId="0">
      <pane ySplit="5" topLeftCell="A6" activePane="bottomLeft" state="frozen"/>
      <selection activeCell="B38" sqref="B38"/>
      <selection pane="bottomLeft" activeCell="B38" sqref="B38"/>
    </sheetView>
  </sheetViews>
  <sheetFormatPr defaultRowHeight="12.75" outlineLevelRow="1" x14ac:dyDescent="0.2"/>
  <cols>
    <col min="1" max="1" width="5" style="26"/>
    <col min="2" max="2" width="41.42578125" style="4" bestFit="1" customWidth="1"/>
    <col min="3" max="3" width="9.140625" style="23" customWidth="1"/>
    <col min="4" max="4" width="12" style="4" bestFit="1" customWidth="1"/>
    <col min="5" max="5" width="8.85546875" style="4" customWidth="1"/>
    <col min="6" max="6" width="7.140625" style="4" customWidth="1"/>
    <col min="7" max="7" width="13.28515625" style="4" customWidth="1"/>
    <col min="8" max="9" width="7.140625" style="4" customWidth="1"/>
    <col min="10" max="10" width="8.42578125" style="4" bestFit="1" customWidth="1"/>
    <col min="11" max="12" width="7.140625" style="4" customWidth="1"/>
    <col min="13" max="14" width="8.5703125" style="4" bestFit="1" customWidth="1"/>
    <col min="15" max="15" width="9.42578125" style="4" customWidth="1"/>
    <col min="16" max="18" width="7.140625" style="4" customWidth="1"/>
    <col min="19" max="19" width="13.7109375" style="4" bestFit="1" customWidth="1"/>
    <col min="20" max="16384" width="9.140625" style="4"/>
  </cols>
  <sheetData>
    <row r="1" spans="1:20" x14ac:dyDescent="0.2">
      <c r="B1" s="22" t="s">
        <v>95</v>
      </c>
      <c r="D1" s="4" t="s">
        <v>172</v>
      </c>
      <c r="F1" s="4" t="s">
        <v>174</v>
      </c>
    </row>
    <row r="3" spans="1:20" x14ac:dyDescent="0.2">
      <c r="A3" s="105" t="s">
        <v>112</v>
      </c>
      <c r="B3" s="106" t="s">
        <v>8</v>
      </c>
      <c r="C3" s="107" t="s">
        <v>9</v>
      </c>
      <c r="D3" s="106" t="s">
        <v>28</v>
      </c>
      <c r="E3" s="106" t="s">
        <v>10</v>
      </c>
      <c r="F3" s="109" t="s">
        <v>11</v>
      </c>
      <c r="G3" s="110" t="s">
        <v>27</v>
      </c>
      <c r="H3" s="106" t="s">
        <v>12</v>
      </c>
      <c r="I3" s="106"/>
      <c r="J3" s="106"/>
      <c r="K3" s="106"/>
      <c r="L3" s="106"/>
      <c r="M3" s="106" t="s">
        <v>13</v>
      </c>
      <c r="N3" s="106"/>
      <c r="O3" s="106"/>
      <c r="P3" s="106"/>
      <c r="Q3" s="106"/>
      <c r="R3" s="106"/>
      <c r="S3" s="105" t="s">
        <v>7</v>
      </c>
      <c r="T3" s="108" t="s">
        <v>113</v>
      </c>
    </row>
    <row r="4" spans="1:20" x14ac:dyDescent="0.2">
      <c r="A4" s="105"/>
      <c r="B4" s="106"/>
      <c r="C4" s="107"/>
      <c r="D4" s="106"/>
      <c r="E4" s="106"/>
      <c r="F4" s="109"/>
      <c r="G4" s="110"/>
      <c r="H4" s="62" t="s">
        <v>30</v>
      </c>
      <c r="I4" s="62" t="s">
        <v>15</v>
      </c>
      <c r="J4" s="62" t="s">
        <v>16</v>
      </c>
      <c r="K4" s="62" t="s">
        <v>17</v>
      </c>
      <c r="L4" s="62" t="s">
        <v>109</v>
      </c>
      <c r="M4" s="62" t="s">
        <v>18</v>
      </c>
      <c r="N4" s="62" t="s">
        <v>19</v>
      </c>
      <c r="O4" s="62" t="s">
        <v>29</v>
      </c>
      <c r="P4" s="62" t="s">
        <v>20</v>
      </c>
      <c r="Q4" s="62" t="s">
        <v>110</v>
      </c>
      <c r="R4" s="62" t="s">
        <v>111</v>
      </c>
      <c r="S4" s="105"/>
      <c r="T4" s="108"/>
    </row>
    <row r="5" spans="1:20" s="24" customFormat="1" x14ac:dyDescent="0.2">
      <c r="A5" s="55"/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7" spans="1:20" ht="15" x14ac:dyDescent="0.2">
      <c r="A7" s="25" t="s">
        <v>76</v>
      </c>
    </row>
    <row r="8" spans="1:20" outlineLevel="1" x14ac:dyDescent="0.2"/>
    <row r="9" spans="1:20" outlineLevel="1" x14ac:dyDescent="0.2">
      <c r="A9" s="27" t="s">
        <v>32</v>
      </c>
    </row>
    <row r="10" spans="1:20" s="24" customFormat="1" outlineLevel="1" x14ac:dyDescent="0.2">
      <c r="A10" s="55"/>
      <c r="B10" s="8">
        <v>2</v>
      </c>
      <c r="C10" s="8">
        <v>3</v>
      </c>
      <c r="D10" s="8">
        <v>5</v>
      </c>
      <c r="E10" s="8">
        <v>7</v>
      </c>
      <c r="F10" s="8">
        <v>9</v>
      </c>
      <c r="G10" s="8"/>
      <c r="H10" s="8">
        <v>14</v>
      </c>
      <c r="I10" s="8">
        <v>15</v>
      </c>
      <c r="J10" s="8">
        <v>16</v>
      </c>
      <c r="K10" s="8">
        <v>17</v>
      </c>
      <c r="L10" s="8"/>
      <c r="M10" s="8">
        <v>18</v>
      </c>
      <c r="N10" s="8">
        <v>19</v>
      </c>
      <c r="O10" s="8">
        <v>20</v>
      </c>
      <c r="P10" s="8">
        <v>21</v>
      </c>
      <c r="Q10" s="8"/>
      <c r="R10" s="8"/>
      <c r="S10" s="61"/>
      <c r="T10" s="61"/>
    </row>
    <row r="11" spans="1:20" outlineLevel="1" x14ac:dyDescent="0.2">
      <c r="A11" s="55"/>
      <c r="B11" s="16" t="s">
        <v>115</v>
      </c>
      <c r="C11" s="28" t="s">
        <v>116</v>
      </c>
      <c r="D11" s="29">
        <v>15.4</v>
      </c>
      <c r="E11" s="29">
        <v>19.2</v>
      </c>
      <c r="F11" s="29">
        <v>18</v>
      </c>
      <c r="G11" s="29">
        <v>309.8</v>
      </c>
      <c r="H11" s="29">
        <v>0.08</v>
      </c>
      <c r="I11" s="29">
        <v>4.5999999999999996</v>
      </c>
      <c r="J11" s="29">
        <v>0.1</v>
      </c>
      <c r="K11" s="29">
        <v>5.2</v>
      </c>
      <c r="L11" s="29">
        <v>0.2</v>
      </c>
      <c r="M11" s="29">
        <v>18.600000000000001</v>
      </c>
      <c r="N11" s="29">
        <v>24.8</v>
      </c>
      <c r="O11" s="29">
        <v>146.19999999999999</v>
      </c>
      <c r="P11" s="29">
        <v>1.8</v>
      </c>
      <c r="Q11" s="29">
        <v>5</v>
      </c>
      <c r="R11" s="29">
        <v>37.200000000000003</v>
      </c>
      <c r="S11" s="61" t="s">
        <v>117</v>
      </c>
      <c r="T11" s="53">
        <v>2004</v>
      </c>
    </row>
    <row r="12" spans="1:20" outlineLevel="1" x14ac:dyDescent="0.2">
      <c r="A12" s="55"/>
      <c r="B12" s="9" t="s">
        <v>118</v>
      </c>
      <c r="C12" s="28">
        <v>180</v>
      </c>
      <c r="D12" s="29">
        <v>6.1</v>
      </c>
      <c r="E12" s="29">
        <v>10.9</v>
      </c>
      <c r="F12" s="29">
        <v>41</v>
      </c>
      <c r="G12" s="29">
        <v>293.39999999999998</v>
      </c>
      <c r="H12" s="29">
        <v>0.6</v>
      </c>
      <c r="I12" s="29">
        <v>0</v>
      </c>
      <c r="J12" s="29">
        <v>0</v>
      </c>
      <c r="K12" s="29">
        <v>1.2</v>
      </c>
      <c r="L12" s="29">
        <v>0.04</v>
      </c>
      <c r="M12" s="29">
        <v>5.9</v>
      </c>
      <c r="N12" s="29">
        <v>25.3</v>
      </c>
      <c r="O12" s="29">
        <v>44.6</v>
      </c>
      <c r="P12" s="29">
        <v>1.3</v>
      </c>
      <c r="Q12" s="29">
        <v>0.5</v>
      </c>
      <c r="R12" s="29">
        <v>68.3</v>
      </c>
      <c r="S12" s="61">
        <v>516</v>
      </c>
      <c r="T12" s="53">
        <v>2004</v>
      </c>
    </row>
    <row r="13" spans="1:20" outlineLevel="1" x14ac:dyDescent="0.2">
      <c r="A13" s="55"/>
      <c r="B13" s="17" t="s">
        <v>98</v>
      </c>
      <c r="C13" s="28" t="s">
        <v>119</v>
      </c>
      <c r="D13" s="29">
        <v>5</v>
      </c>
      <c r="E13" s="29">
        <v>5</v>
      </c>
      <c r="F13" s="29">
        <v>10.3</v>
      </c>
      <c r="G13" s="29">
        <v>107</v>
      </c>
      <c r="H13" s="29">
        <v>0.02</v>
      </c>
      <c r="I13" s="29">
        <v>0.1</v>
      </c>
      <c r="J13" s="29">
        <v>34.5</v>
      </c>
      <c r="K13" s="29">
        <v>0.4</v>
      </c>
      <c r="L13" s="29">
        <v>0.04</v>
      </c>
      <c r="M13" s="29">
        <v>153.80000000000001</v>
      </c>
      <c r="N13" s="29">
        <v>9.4</v>
      </c>
      <c r="O13" s="29">
        <v>109</v>
      </c>
      <c r="P13" s="29">
        <v>0.4</v>
      </c>
      <c r="Q13" s="29">
        <v>0.5</v>
      </c>
      <c r="R13" s="29">
        <v>0</v>
      </c>
      <c r="S13" s="61">
        <v>3</v>
      </c>
      <c r="T13" s="53">
        <v>2004</v>
      </c>
    </row>
    <row r="14" spans="1:20" outlineLevel="1" x14ac:dyDescent="0.2">
      <c r="A14" s="5"/>
      <c r="B14" s="17" t="s">
        <v>161</v>
      </c>
      <c r="C14" s="28" t="s">
        <v>120</v>
      </c>
      <c r="D14" s="29">
        <v>0.3</v>
      </c>
      <c r="E14" s="29">
        <v>0.1</v>
      </c>
      <c r="F14" s="29">
        <v>15.2</v>
      </c>
      <c r="G14" s="29">
        <v>62</v>
      </c>
      <c r="H14" s="29">
        <v>0</v>
      </c>
      <c r="I14" s="29">
        <v>2</v>
      </c>
      <c r="J14" s="29">
        <v>0</v>
      </c>
      <c r="K14" s="29">
        <v>0</v>
      </c>
      <c r="L14" s="29">
        <v>0</v>
      </c>
      <c r="M14" s="29">
        <v>8</v>
      </c>
      <c r="N14" s="29">
        <v>5</v>
      </c>
      <c r="O14" s="29">
        <v>10</v>
      </c>
      <c r="P14" s="29">
        <v>1</v>
      </c>
      <c r="Q14" s="29">
        <v>0</v>
      </c>
      <c r="R14" s="29">
        <v>0</v>
      </c>
      <c r="S14" s="61">
        <v>686</v>
      </c>
      <c r="T14" s="53">
        <v>2004</v>
      </c>
    </row>
    <row r="15" spans="1:20" outlineLevel="1" x14ac:dyDescent="0.2">
      <c r="A15" s="5"/>
      <c r="B15" s="10" t="s">
        <v>81</v>
      </c>
      <c r="C15" s="81">
        <v>580</v>
      </c>
      <c r="D15" s="82">
        <f>SUM(D11:D14)</f>
        <v>26.8</v>
      </c>
      <c r="E15" s="82">
        <f>SUM(E11:E14)</f>
        <v>35.200000000000003</v>
      </c>
      <c r="F15" s="82">
        <f>SUM(F11:F14)</f>
        <v>84.5</v>
      </c>
      <c r="G15" s="82">
        <f t="shared" ref="G15:R15" si="0">SUM(G11:G14)</f>
        <v>772.2</v>
      </c>
      <c r="H15" s="82">
        <f t="shared" si="0"/>
        <v>0.7</v>
      </c>
      <c r="I15" s="82">
        <f t="shared" si="0"/>
        <v>6.6999999999999993</v>
      </c>
      <c r="J15" s="82">
        <f t="shared" si="0"/>
        <v>34.6</v>
      </c>
      <c r="K15" s="82">
        <f t="shared" si="0"/>
        <v>6.8000000000000007</v>
      </c>
      <c r="L15" s="82">
        <f t="shared" si="0"/>
        <v>0.28000000000000003</v>
      </c>
      <c r="M15" s="82">
        <f t="shared" si="0"/>
        <v>186.3</v>
      </c>
      <c r="N15" s="82">
        <f t="shared" si="0"/>
        <v>64.5</v>
      </c>
      <c r="O15" s="82">
        <f t="shared" si="0"/>
        <v>309.79999999999995</v>
      </c>
      <c r="P15" s="82">
        <f t="shared" si="0"/>
        <v>4.5</v>
      </c>
      <c r="Q15" s="82">
        <f t="shared" si="0"/>
        <v>6</v>
      </c>
      <c r="R15" s="82">
        <f t="shared" si="0"/>
        <v>105.5</v>
      </c>
      <c r="S15" s="81"/>
      <c r="T15" s="81"/>
    </row>
    <row r="16" spans="1:20" outlineLevel="1" x14ac:dyDescent="0.2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20" outlineLevel="1" x14ac:dyDescent="0.2">
      <c r="A17" s="31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20" s="24" customFormat="1" outlineLevel="1" x14ac:dyDescent="0.2">
      <c r="A18" s="55"/>
      <c r="B18" s="8">
        <v>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1"/>
      <c r="T18" s="61"/>
    </row>
    <row r="19" spans="1:20" outlineLevel="1" x14ac:dyDescent="0.2">
      <c r="A19" s="55"/>
      <c r="B19" s="9" t="s">
        <v>121</v>
      </c>
      <c r="C19" s="28">
        <v>30</v>
      </c>
      <c r="D19" s="29">
        <v>0.3</v>
      </c>
      <c r="E19" s="29">
        <v>0</v>
      </c>
      <c r="F19" s="29">
        <v>1.1000000000000001</v>
      </c>
      <c r="G19" s="29">
        <v>7.2</v>
      </c>
      <c r="H19" s="29">
        <v>0.02</v>
      </c>
      <c r="I19" s="29">
        <v>7.5</v>
      </c>
      <c r="J19" s="29">
        <v>0</v>
      </c>
      <c r="K19" s="29">
        <v>0.2</v>
      </c>
      <c r="L19" s="29">
        <v>0</v>
      </c>
      <c r="M19" s="29">
        <v>4.2</v>
      </c>
      <c r="N19" s="29">
        <v>6</v>
      </c>
      <c r="O19" s="29">
        <v>7.8</v>
      </c>
      <c r="P19" s="29">
        <v>0.3</v>
      </c>
      <c r="Q19" s="29">
        <v>0.1</v>
      </c>
      <c r="R19" s="29">
        <v>1</v>
      </c>
      <c r="S19" s="61" t="s">
        <v>126</v>
      </c>
      <c r="T19" s="53">
        <v>2004</v>
      </c>
    </row>
    <row r="20" spans="1:20" outlineLevel="1" x14ac:dyDescent="0.2">
      <c r="A20" s="55"/>
      <c r="B20" s="9" t="s">
        <v>122</v>
      </c>
      <c r="C20" s="28">
        <v>250</v>
      </c>
      <c r="D20" s="29">
        <v>6.2</v>
      </c>
      <c r="E20" s="29">
        <v>5.6</v>
      </c>
      <c r="F20" s="29">
        <v>22.3</v>
      </c>
      <c r="G20" s="29">
        <v>167</v>
      </c>
      <c r="H20" s="29">
        <v>0.23</v>
      </c>
      <c r="I20" s="29">
        <v>5.8</v>
      </c>
      <c r="J20" s="29">
        <v>0</v>
      </c>
      <c r="K20" s="29">
        <v>2.4</v>
      </c>
      <c r="L20" s="29">
        <v>7.0000000000000007E-2</v>
      </c>
      <c r="M20" s="29">
        <v>42.7</v>
      </c>
      <c r="N20" s="29">
        <v>35.6</v>
      </c>
      <c r="O20" s="29">
        <v>88.1</v>
      </c>
      <c r="P20" s="29">
        <v>2.1</v>
      </c>
      <c r="Q20" s="29">
        <v>0.8</v>
      </c>
      <c r="R20" s="29">
        <v>51.4</v>
      </c>
      <c r="S20" s="61">
        <v>139</v>
      </c>
      <c r="T20" s="53">
        <v>2004</v>
      </c>
    </row>
    <row r="21" spans="1:20" outlineLevel="1" x14ac:dyDescent="0.2">
      <c r="A21" s="55"/>
      <c r="B21" s="17" t="s">
        <v>123</v>
      </c>
      <c r="C21" s="28">
        <v>100</v>
      </c>
      <c r="D21" s="29">
        <v>10.6</v>
      </c>
      <c r="E21" s="29">
        <v>28.3</v>
      </c>
      <c r="F21" s="29">
        <v>2.9</v>
      </c>
      <c r="G21" s="29">
        <v>309</v>
      </c>
      <c r="H21" s="29">
        <v>0.25</v>
      </c>
      <c r="I21" s="29">
        <v>0.9</v>
      </c>
      <c r="J21" s="29">
        <v>0</v>
      </c>
      <c r="K21" s="29">
        <v>2.6</v>
      </c>
      <c r="L21" s="29">
        <v>0.09</v>
      </c>
      <c r="M21" s="29">
        <v>20</v>
      </c>
      <c r="N21" s="29">
        <v>22.4</v>
      </c>
      <c r="O21" s="29">
        <v>128.6</v>
      </c>
      <c r="P21" s="29">
        <v>2.2999999999999998</v>
      </c>
      <c r="Q21" s="29">
        <v>2.9</v>
      </c>
      <c r="R21" s="29">
        <v>7</v>
      </c>
      <c r="S21" s="61">
        <v>260</v>
      </c>
      <c r="T21" s="53">
        <v>2017</v>
      </c>
    </row>
    <row r="22" spans="1:20" outlineLevel="1" x14ac:dyDescent="0.2">
      <c r="A22" s="55"/>
      <c r="B22" s="9" t="s">
        <v>45</v>
      </c>
      <c r="C22" s="28">
        <v>180</v>
      </c>
      <c r="D22" s="29">
        <v>10.4</v>
      </c>
      <c r="E22" s="29">
        <v>9.4</v>
      </c>
      <c r="F22" s="29">
        <v>51.1</v>
      </c>
      <c r="G22" s="29">
        <v>334.8</v>
      </c>
      <c r="H22" s="29">
        <v>0.24</v>
      </c>
      <c r="I22" s="29">
        <v>0</v>
      </c>
      <c r="J22" s="29">
        <v>0</v>
      </c>
      <c r="K22" s="29">
        <v>0.7</v>
      </c>
      <c r="L22" s="29">
        <v>0.12</v>
      </c>
      <c r="M22" s="29">
        <v>17.8</v>
      </c>
      <c r="N22" s="29">
        <v>163</v>
      </c>
      <c r="O22" s="29">
        <v>244.7</v>
      </c>
      <c r="P22" s="29">
        <v>5.5</v>
      </c>
      <c r="Q22" s="29">
        <v>1.8</v>
      </c>
      <c r="R22" s="29">
        <v>67.400000000000006</v>
      </c>
      <c r="S22" s="61">
        <v>509</v>
      </c>
      <c r="T22" s="53">
        <v>2017</v>
      </c>
    </row>
    <row r="23" spans="1:20" outlineLevel="1" x14ac:dyDescent="0.2">
      <c r="A23" s="55"/>
      <c r="B23" s="9" t="s">
        <v>124</v>
      </c>
      <c r="C23" s="28">
        <v>200</v>
      </c>
      <c r="D23" s="29">
        <v>0.2</v>
      </c>
      <c r="E23" s="29">
        <v>0.1</v>
      </c>
      <c r="F23" s="29">
        <v>33</v>
      </c>
      <c r="G23" s="29">
        <v>138</v>
      </c>
      <c r="H23" s="29">
        <v>0.01</v>
      </c>
      <c r="I23" s="29">
        <v>16</v>
      </c>
      <c r="J23" s="29">
        <v>0</v>
      </c>
      <c r="K23" s="29">
        <v>0.1</v>
      </c>
      <c r="L23" s="29">
        <v>0</v>
      </c>
      <c r="M23" s="29">
        <v>18</v>
      </c>
      <c r="N23" s="29">
        <v>7</v>
      </c>
      <c r="O23" s="29">
        <v>10.4</v>
      </c>
      <c r="P23" s="29">
        <v>0.3</v>
      </c>
      <c r="Q23" s="29">
        <v>0</v>
      </c>
      <c r="R23" s="29">
        <v>0.2</v>
      </c>
      <c r="S23" s="61">
        <v>634</v>
      </c>
      <c r="T23" s="53">
        <v>2004</v>
      </c>
    </row>
    <row r="24" spans="1:20" ht="25.5" outlineLevel="1" x14ac:dyDescent="0.2">
      <c r="A24" s="5"/>
      <c r="B24" s="9" t="s">
        <v>125</v>
      </c>
      <c r="C24" s="28">
        <v>20</v>
      </c>
      <c r="D24" s="29">
        <v>1.3</v>
      </c>
      <c r="E24" s="29">
        <v>0.2</v>
      </c>
      <c r="F24" s="29">
        <v>9.9</v>
      </c>
      <c r="G24" s="29">
        <v>46</v>
      </c>
      <c r="H24" s="29">
        <v>0.34</v>
      </c>
      <c r="I24" s="29">
        <v>0</v>
      </c>
      <c r="J24" s="29">
        <v>0</v>
      </c>
      <c r="K24" s="29">
        <v>0.2</v>
      </c>
      <c r="L24" s="29">
        <v>0</v>
      </c>
      <c r="M24" s="29">
        <v>4.5999999999999996</v>
      </c>
      <c r="N24" s="29">
        <v>5</v>
      </c>
      <c r="O24" s="29">
        <v>21.2</v>
      </c>
      <c r="P24" s="29">
        <v>0.6</v>
      </c>
      <c r="Q24" s="29">
        <v>0.2</v>
      </c>
      <c r="R24" s="29">
        <v>1.1000000000000001</v>
      </c>
      <c r="S24" s="61"/>
      <c r="T24" s="89" t="s">
        <v>127</v>
      </c>
    </row>
    <row r="25" spans="1:20" outlineLevel="1" x14ac:dyDescent="0.2">
      <c r="A25" s="5"/>
      <c r="B25" s="11" t="s">
        <v>25</v>
      </c>
      <c r="C25" s="81">
        <v>780</v>
      </c>
      <c r="D25" s="83">
        <f t="shared" ref="D25:P25" si="1">SUM(D19:D24)</f>
        <v>29</v>
      </c>
      <c r="E25" s="83">
        <f t="shared" si="1"/>
        <v>43.6</v>
      </c>
      <c r="F25" s="83">
        <f t="shared" si="1"/>
        <v>120.30000000000001</v>
      </c>
      <c r="G25" s="83">
        <f t="shared" si="1"/>
        <v>1002</v>
      </c>
      <c r="H25" s="83">
        <f t="shared" si="1"/>
        <v>1.0900000000000001</v>
      </c>
      <c r="I25" s="83">
        <f t="shared" si="1"/>
        <v>30.200000000000003</v>
      </c>
      <c r="J25" s="83">
        <f t="shared" si="1"/>
        <v>0</v>
      </c>
      <c r="K25" s="83">
        <f t="shared" si="1"/>
        <v>6.2</v>
      </c>
      <c r="L25" s="83">
        <f t="shared" si="1"/>
        <v>0.28000000000000003</v>
      </c>
      <c r="M25" s="83">
        <f t="shared" si="1"/>
        <v>107.3</v>
      </c>
      <c r="N25" s="83">
        <f t="shared" si="1"/>
        <v>239</v>
      </c>
      <c r="O25" s="83">
        <f t="shared" si="1"/>
        <v>500.79999999999995</v>
      </c>
      <c r="P25" s="83">
        <f t="shared" si="1"/>
        <v>11.1</v>
      </c>
      <c r="Q25" s="83">
        <f>SUM(Q19:Q24)</f>
        <v>5.8</v>
      </c>
      <c r="R25" s="83">
        <f>SUM(R19:R24)</f>
        <v>128.10000000000002</v>
      </c>
      <c r="S25" s="96"/>
      <c r="T25" s="97"/>
    </row>
    <row r="26" spans="1:20" outlineLevel="1" x14ac:dyDescent="0.2"/>
    <row r="27" spans="1:20" outlineLevel="1" x14ac:dyDescent="0.2">
      <c r="A27" s="31" t="s">
        <v>114</v>
      </c>
    </row>
    <row r="28" spans="1:20" outlineLevel="1" x14ac:dyDescent="0.2">
      <c r="A28" s="5"/>
      <c r="B28" s="9" t="s">
        <v>128</v>
      </c>
      <c r="C28" s="28">
        <v>200</v>
      </c>
      <c r="D28" s="29">
        <v>6</v>
      </c>
      <c r="E28" s="29">
        <v>6.4</v>
      </c>
      <c r="F28" s="29">
        <v>9.4</v>
      </c>
      <c r="G28" s="29">
        <v>120</v>
      </c>
      <c r="H28" s="29">
        <v>0.1</v>
      </c>
      <c r="I28" s="29">
        <v>1.1000000000000001</v>
      </c>
      <c r="J28" s="29">
        <v>25.3</v>
      </c>
      <c r="K28" s="29">
        <v>0</v>
      </c>
      <c r="L28" s="29">
        <v>0.2</v>
      </c>
      <c r="M28" s="29">
        <v>240</v>
      </c>
      <c r="N28" s="29">
        <v>23.7</v>
      </c>
      <c r="O28" s="29">
        <v>180</v>
      </c>
      <c r="P28" s="29">
        <v>0.2</v>
      </c>
      <c r="Q28" s="29">
        <v>0.8</v>
      </c>
      <c r="R28" s="29">
        <v>19</v>
      </c>
      <c r="S28" s="61">
        <v>697</v>
      </c>
      <c r="T28" s="53">
        <v>2004</v>
      </c>
    </row>
    <row r="29" spans="1:20" s="18" customFormat="1" x14ac:dyDescent="0.2">
      <c r="A29" s="5"/>
      <c r="B29" s="17" t="s">
        <v>129</v>
      </c>
      <c r="C29" s="41">
        <v>100</v>
      </c>
      <c r="D29" s="42">
        <v>9.6</v>
      </c>
      <c r="E29" s="42">
        <v>13.8</v>
      </c>
      <c r="F29" s="42">
        <v>26.9</v>
      </c>
      <c r="G29" s="42">
        <v>271</v>
      </c>
      <c r="H29" s="42">
        <v>0.14000000000000001</v>
      </c>
      <c r="I29" s="42">
        <v>0</v>
      </c>
      <c r="J29" s="42">
        <v>7.5</v>
      </c>
      <c r="K29" s="42">
        <v>1.5</v>
      </c>
      <c r="L29" s="42">
        <v>0.1</v>
      </c>
      <c r="M29" s="42">
        <v>269.3</v>
      </c>
      <c r="N29" s="42">
        <v>24.2</v>
      </c>
      <c r="O29" s="42">
        <v>104.5</v>
      </c>
      <c r="P29" s="42">
        <v>1.5</v>
      </c>
      <c r="Q29" s="42">
        <v>0.2</v>
      </c>
      <c r="R29" s="42">
        <v>21.5</v>
      </c>
      <c r="S29" s="72">
        <v>420</v>
      </c>
      <c r="T29" s="41">
        <v>2017</v>
      </c>
    </row>
    <row r="30" spans="1:20" outlineLevel="1" x14ac:dyDescent="0.2">
      <c r="A30" s="5"/>
      <c r="B30" s="11" t="s">
        <v>130</v>
      </c>
      <c r="C30" s="81">
        <v>300</v>
      </c>
      <c r="D30" s="83">
        <f>SUM(D28:D29)</f>
        <v>15.6</v>
      </c>
      <c r="E30" s="83">
        <f t="shared" ref="E30:P30" si="2">SUM(E28:E29)</f>
        <v>20.200000000000003</v>
      </c>
      <c r="F30" s="83">
        <f t="shared" si="2"/>
        <v>36.299999999999997</v>
      </c>
      <c r="G30" s="83">
        <f t="shared" si="2"/>
        <v>391</v>
      </c>
      <c r="H30" s="83">
        <f t="shared" si="2"/>
        <v>0.24000000000000002</v>
      </c>
      <c r="I30" s="83">
        <f t="shared" si="2"/>
        <v>1.1000000000000001</v>
      </c>
      <c r="J30" s="83">
        <f t="shared" si="2"/>
        <v>32.799999999999997</v>
      </c>
      <c r="K30" s="83">
        <f t="shared" si="2"/>
        <v>1.5</v>
      </c>
      <c r="L30" s="83">
        <f t="shared" si="2"/>
        <v>0.30000000000000004</v>
      </c>
      <c r="M30" s="83">
        <f t="shared" si="2"/>
        <v>509.3</v>
      </c>
      <c r="N30" s="83">
        <f t="shared" si="2"/>
        <v>47.9</v>
      </c>
      <c r="O30" s="83">
        <f t="shared" si="2"/>
        <v>284.5</v>
      </c>
      <c r="P30" s="83">
        <f t="shared" si="2"/>
        <v>1.7</v>
      </c>
      <c r="Q30" s="83">
        <f>SUM(Q28:Q29)</f>
        <v>1</v>
      </c>
      <c r="R30" s="83">
        <f>SUM(R28:R29)</f>
        <v>40.5</v>
      </c>
      <c r="S30" s="97"/>
      <c r="T30" s="97"/>
    </row>
    <row r="31" spans="1:20" ht="15" outlineLevel="1" x14ac:dyDescent="0.25">
      <c r="A31" s="5"/>
      <c r="B31" s="10" t="s">
        <v>26</v>
      </c>
      <c r="C31" s="32"/>
      <c r="D31" s="32">
        <f t="shared" ref="D31:P31" si="3">D15+D25+D30</f>
        <v>71.399999999999991</v>
      </c>
      <c r="E31" s="32">
        <f t="shared" si="3"/>
        <v>99.000000000000014</v>
      </c>
      <c r="F31" s="32">
        <f t="shared" si="3"/>
        <v>241.10000000000002</v>
      </c>
      <c r="G31" s="32">
        <f t="shared" si="3"/>
        <v>2165.1999999999998</v>
      </c>
      <c r="H31" s="32">
        <f t="shared" si="3"/>
        <v>2.0300000000000002</v>
      </c>
      <c r="I31" s="32">
        <f t="shared" si="3"/>
        <v>38.000000000000007</v>
      </c>
      <c r="J31" s="32">
        <f t="shared" si="3"/>
        <v>67.400000000000006</v>
      </c>
      <c r="K31" s="32">
        <f t="shared" si="3"/>
        <v>14.5</v>
      </c>
      <c r="L31" s="32">
        <f t="shared" si="3"/>
        <v>0.8600000000000001</v>
      </c>
      <c r="M31" s="32">
        <f t="shared" si="3"/>
        <v>802.90000000000009</v>
      </c>
      <c r="N31" s="32">
        <f t="shared" si="3"/>
        <v>351.4</v>
      </c>
      <c r="O31" s="32">
        <f t="shared" si="3"/>
        <v>1095.0999999999999</v>
      </c>
      <c r="P31" s="32">
        <f t="shared" si="3"/>
        <v>17.3</v>
      </c>
      <c r="Q31" s="32">
        <f>Q15+Q25+Q30</f>
        <v>12.8</v>
      </c>
      <c r="R31" s="32">
        <f>R15+R25+R30</f>
        <v>274.10000000000002</v>
      </c>
      <c r="S31" s="53"/>
      <c r="T31" s="53"/>
    </row>
    <row r="32" spans="1:20" outlineLevel="1" x14ac:dyDescent="0.2"/>
    <row r="33" hidden="1" outlineLevel="1" x14ac:dyDescent="0.2"/>
    <row r="34" hidden="1" outlineLevel="1" x14ac:dyDescent="0.2"/>
    <row r="35" hidden="1" outlineLevel="1" x14ac:dyDescent="0.2"/>
    <row r="36" hidden="1" outlineLevel="1" x14ac:dyDescent="0.2"/>
    <row r="37" hidden="1" outlineLevel="1" x14ac:dyDescent="0.2"/>
    <row r="38" hidden="1" outlineLevel="1" x14ac:dyDescent="0.2"/>
    <row r="39" hidden="1" outlineLevel="1" x14ac:dyDescent="0.2"/>
    <row r="40" hidden="1" outlineLevel="1" x14ac:dyDescent="0.2"/>
    <row r="41" hidden="1" outlineLevel="1" x14ac:dyDescent="0.2"/>
    <row r="42" hidden="1" outlineLevel="1" x14ac:dyDescent="0.2"/>
    <row r="43" hidden="1" outlineLevel="1" x14ac:dyDescent="0.2"/>
    <row r="44" hidden="1" outlineLevel="1" x14ac:dyDescent="0.2"/>
    <row r="45" hidden="1" outlineLevel="1" x14ac:dyDescent="0.2"/>
    <row r="46" hidden="1" outlineLevel="1" x14ac:dyDescent="0.2"/>
    <row r="47" hidden="1" outlineLevel="1" x14ac:dyDescent="0.2"/>
    <row r="48" hidden="1" outlineLevel="1" x14ac:dyDescent="0.2"/>
    <row r="49" hidden="1" outlineLevel="1" x14ac:dyDescent="0.2"/>
    <row r="50" hidden="1" outlineLevel="1" x14ac:dyDescent="0.2"/>
    <row r="51" hidden="1" outlineLevel="1" x14ac:dyDescent="0.2"/>
    <row r="52" hidden="1" outlineLevel="1" x14ac:dyDescent="0.2"/>
    <row r="53" hidden="1" outlineLevel="1" x14ac:dyDescent="0.2"/>
    <row r="54" hidden="1" outlineLevel="1" x14ac:dyDescent="0.2"/>
    <row r="55" hidden="1" outlineLevel="1" x14ac:dyDescent="0.2"/>
    <row r="56" hidden="1" outlineLevel="1" x14ac:dyDescent="0.2"/>
    <row r="57" hidden="1" outlineLevel="1" x14ac:dyDescent="0.2"/>
    <row r="58" hidden="1" outlineLevel="1" x14ac:dyDescent="0.2"/>
    <row r="59" hidden="1" outlineLevel="1" x14ac:dyDescent="0.2"/>
    <row r="60" hidden="1" outlineLevel="1" x14ac:dyDescent="0.2"/>
    <row r="61" hidden="1" outlineLevel="1" x14ac:dyDescent="0.2"/>
    <row r="62" hidden="1" outlineLevel="1" x14ac:dyDescent="0.2"/>
    <row r="63" hidden="1" outlineLevel="1" x14ac:dyDescent="0.2"/>
    <row r="64" hidden="1" outlineLevel="1" x14ac:dyDescent="0.2"/>
    <row r="65" hidden="1" outlineLevel="1" x14ac:dyDescent="0.2"/>
    <row r="66" hidden="1" outlineLevel="1" x14ac:dyDescent="0.2"/>
    <row r="67" hidden="1" outlineLevel="1" x14ac:dyDescent="0.2"/>
    <row r="68" hidden="1" outlineLevel="1" x14ac:dyDescent="0.2"/>
    <row r="69" hidden="1" outlineLevel="1" x14ac:dyDescent="0.2"/>
    <row r="70" hidden="1" outlineLevel="1" x14ac:dyDescent="0.2"/>
    <row r="71" hidden="1" outlineLevel="1" x14ac:dyDescent="0.2"/>
    <row r="72" hidden="1" outlineLevel="1" x14ac:dyDescent="0.2"/>
    <row r="73" hidden="1" outlineLevel="1" x14ac:dyDescent="0.2"/>
    <row r="74" hidden="1" outlineLevel="1" x14ac:dyDescent="0.2"/>
    <row r="75" hidden="1" outlineLevel="1" x14ac:dyDescent="0.2"/>
    <row r="76" hidden="1" outlineLevel="1" x14ac:dyDescent="0.2"/>
    <row r="77" hidden="1" outlineLevel="1" x14ac:dyDescent="0.2"/>
    <row r="78" hidden="1" outlineLevel="1" x14ac:dyDescent="0.2"/>
    <row r="79" hidden="1" outlineLevel="1" x14ac:dyDescent="0.2"/>
    <row r="80" hidden="1" outlineLevel="1" x14ac:dyDescent="0.2"/>
    <row r="81" hidden="1" outlineLevel="1" x14ac:dyDescent="0.2"/>
    <row r="82" hidden="1" outlineLevel="1" x14ac:dyDescent="0.2"/>
    <row r="83" hidden="1" outlineLevel="1" x14ac:dyDescent="0.2"/>
    <row r="84" hidden="1" outlineLevel="1" x14ac:dyDescent="0.2"/>
    <row r="85" hidden="1" outlineLevel="1" x14ac:dyDescent="0.2"/>
    <row r="86" hidden="1" outlineLevel="1" x14ac:dyDescent="0.2"/>
    <row r="87" hidden="1" outlineLevel="1" x14ac:dyDescent="0.2"/>
    <row r="88" hidden="1" outlineLevel="1" x14ac:dyDescent="0.2"/>
    <row r="89" hidden="1" outlineLevel="1" x14ac:dyDescent="0.2"/>
    <row r="90" hidden="1" outlineLevel="1" x14ac:dyDescent="0.2"/>
    <row r="91" hidden="1" outlineLevel="1" x14ac:dyDescent="0.2"/>
    <row r="92" hidden="1" outlineLevel="1" x14ac:dyDescent="0.2"/>
    <row r="93" hidden="1" outlineLevel="1" x14ac:dyDescent="0.2"/>
    <row r="94" hidden="1" outlineLevel="1" x14ac:dyDescent="0.2"/>
    <row r="95" hidden="1" outlineLevel="1" x14ac:dyDescent="0.2"/>
    <row r="96" hidden="1" outlineLevel="1" x14ac:dyDescent="0.2"/>
    <row r="97" hidden="1" outlineLevel="1" x14ac:dyDescent="0.2"/>
    <row r="98" hidden="1" outlineLevel="1" x14ac:dyDescent="0.2"/>
    <row r="99" hidden="1" outlineLevel="1" x14ac:dyDescent="0.2"/>
    <row r="100" hidden="1" outlineLevel="1" x14ac:dyDescent="0.2"/>
    <row r="101" hidden="1" outlineLevel="1" x14ac:dyDescent="0.2"/>
    <row r="102" hidden="1" outlineLevel="1" x14ac:dyDescent="0.2"/>
    <row r="103" hidden="1" outlineLevel="1" x14ac:dyDescent="0.2"/>
    <row r="104" hidden="1" outlineLevel="1" x14ac:dyDescent="0.2"/>
    <row r="105" hidden="1" outlineLevel="1" x14ac:dyDescent="0.2"/>
    <row r="106" hidden="1" outlineLevel="1" x14ac:dyDescent="0.2"/>
    <row r="107" hidden="1" outlineLevel="1" x14ac:dyDescent="0.2"/>
    <row r="108" hidden="1" outlineLevel="1" x14ac:dyDescent="0.2"/>
    <row r="109" hidden="1" outlineLevel="1" x14ac:dyDescent="0.2"/>
    <row r="110" hidden="1" outlineLevel="1" x14ac:dyDescent="0.2"/>
    <row r="111" hidden="1" outlineLevel="1" x14ac:dyDescent="0.2"/>
    <row r="112" hidden="1" outlineLevel="1" x14ac:dyDescent="0.2"/>
    <row r="113" hidden="1" outlineLevel="1" x14ac:dyDescent="0.2"/>
    <row r="114" hidden="1" outlineLevel="1" x14ac:dyDescent="0.2"/>
    <row r="115" hidden="1" outlineLevel="1" x14ac:dyDescent="0.2"/>
    <row r="116" hidden="1" outlineLevel="1" x14ac:dyDescent="0.2"/>
    <row r="117" hidden="1" outlineLevel="1" x14ac:dyDescent="0.2"/>
    <row r="118" hidden="1" outlineLevel="1" x14ac:dyDescent="0.2"/>
    <row r="119" hidden="1" outlineLevel="1" x14ac:dyDescent="0.2"/>
    <row r="120" hidden="1" outlineLevel="1" x14ac:dyDescent="0.2"/>
    <row r="121" hidden="1" outlineLevel="1" x14ac:dyDescent="0.2"/>
    <row r="122" hidden="1" outlineLevel="1" x14ac:dyDescent="0.2"/>
    <row r="123" hidden="1" outlineLevel="1" x14ac:dyDescent="0.2"/>
    <row r="124" hidden="1" outlineLevel="1" x14ac:dyDescent="0.2"/>
    <row r="125" hidden="1" outlineLevel="1" x14ac:dyDescent="0.2"/>
    <row r="126" hidden="1" outlineLevel="1" x14ac:dyDescent="0.2"/>
    <row r="127" hidden="1" outlineLevel="1" x14ac:dyDescent="0.2"/>
    <row r="128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hidden="1" outlineLevel="1" x14ac:dyDescent="0.2"/>
    <row r="145" hidden="1" outlineLevel="1" x14ac:dyDescent="0.2"/>
    <row r="146" hidden="1" outlineLevel="1" x14ac:dyDescent="0.2"/>
    <row r="147" hidden="1" outlineLevel="1" x14ac:dyDescent="0.2"/>
    <row r="148" hidden="1" outlineLevel="1" x14ac:dyDescent="0.2"/>
    <row r="149" hidden="1" outlineLevel="1" x14ac:dyDescent="0.2"/>
    <row r="150" hidden="1" outlineLevel="1" x14ac:dyDescent="0.2"/>
    <row r="151" hidden="1" outlineLevel="1" x14ac:dyDescent="0.2"/>
    <row r="152" hidden="1" outlineLevel="1" x14ac:dyDescent="0.2"/>
    <row r="153" hidden="1" outlineLevel="1" x14ac:dyDescent="0.2"/>
    <row r="154" hidden="1" outlineLevel="1" x14ac:dyDescent="0.2"/>
    <row r="155" hidden="1" outlineLevel="1" x14ac:dyDescent="0.2"/>
    <row r="156" hidden="1" outlineLevel="1" x14ac:dyDescent="0.2"/>
    <row r="157" hidden="1" outlineLevel="1" x14ac:dyDescent="0.2"/>
    <row r="158" hidden="1" outlineLevel="1" x14ac:dyDescent="0.2"/>
    <row r="159" hidden="1" outlineLevel="1" x14ac:dyDescent="0.2"/>
    <row r="160" hidden="1" outlineLevel="1" x14ac:dyDescent="0.2"/>
    <row r="161" hidden="1" outlineLevel="1" x14ac:dyDescent="0.2"/>
    <row r="162" hidden="1" outlineLevel="1" x14ac:dyDescent="0.2"/>
    <row r="163" hidden="1" outlineLevel="1" x14ac:dyDescent="0.2"/>
    <row r="164" hidden="1" outlineLevel="1" x14ac:dyDescent="0.2"/>
    <row r="165" hidden="1" outlineLevel="1" x14ac:dyDescent="0.2"/>
    <row r="166" hidden="1" outlineLevel="1" x14ac:dyDescent="0.2"/>
    <row r="167" hidden="1" outlineLevel="1" x14ac:dyDescent="0.2"/>
    <row r="168" hidden="1" outlineLevel="1" x14ac:dyDescent="0.2"/>
    <row r="169" hidden="1" outlineLevel="1" x14ac:dyDescent="0.2"/>
    <row r="170" hidden="1" outlineLevel="1" x14ac:dyDescent="0.2"/>
    <row r="171" hidden="1" outlineLevel="1" x14ac:dyDescent="0.2"/>
    <row r="172" hidden="1" outlineLevel="1" x14ac:dyDescent="0.2"/>
    <row r="173" hidden="1" outlineLevel="1" x14ac:dyDescent="0.2"/>
    <row r="174" hidden="1" outlineLevel="1" x14ac:dyDescent="0.2"/>
    <row r="175" hidden="1" outlineLevel="1" x14ac:dyDescent="0.2"/>
    <row r="176" hidden="1" outlineLevel="1" x14ac:dyDescent="0.2"/>
    <row r="177" hidden="1" outlineLevel="1" x14ac:dyDescent="0.2"/>
    <row r="178" hidden="1" outlineLevel="1" x14ac:dyDescent="0.2"/>
    <row r="179" hidden="1" outlineLevel="1" x14ac:dyDescent="0.2"/>
    <row r="180" hidden="1" outlineLevel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hidden="1" outlineLevel="1" x14ac:dyDescent="0.2"/>
    <row r="186" hidden="1" outlineLevel="1" x14ac:dyDescent="0.2"/>
    <row r="187" hidden="1" outlineLevel="1" x14ac:dyDescent="0.2"/>
    <row r="188" hidden="1" outlineLevel="1" x14ac:dyDescent="0.2"/>
    <row r="189" hidden="1" outlineLevel="1" x14ac:dyDescent="0.2"/>
    <row r="190" hidden="1" outlineLevel="1" x14ac:dyDescent="0.2"/>
    <row r="191" hidden="1" outlineLevel="1" x14ac:dyDescent="0.2"/>
    <row r="192" hidden="1" outlineLevel="1" x14ac:dyDescent="0.2"/>
    <row r="193" hidden="1" outlineLevel="1" x14ac:dyDescent="0.2"/>
    <row r="194" hidden="1" outlineLevel="1" x14ac:dyDescent="0.2"/>
    <row r="195" hidden="1" outlineLevel="1" x14ac:dyDescent="0.2"/>
    <row r="196" hidden="1" outlineLevel="1" x14ac:dyDescent="0.2"/>
    <row r="197" hidden="1" outlineLevel="1" x14ac:dyDescent="0.2"/>
    <row r="198" hidden="1" outlineLevel="1" x14ac:dyDescent="0.2"/>
    <row r="199" hidden="1" outlineLevel="1" x14ac:dyDescent="0.2"/>
    <row r="200" hidden="1" outlineLevel="1" x14ac:dyDescent="0.2"/>
    <row r="201" hidden="1" outlineLevel="1" x14ac:dyDescent="0.2"/>
    <row r="202" hidden="1" outlineLevel="1" x14ac:dyDescent="0.2"/>
    <row r="203" hidden="1" outlineLevel="1" x14ac:dyDescent="0.2"/>
    <row r="204" hidden="1" outlineLevel="1" x14ac:dyDescent="0.2"/>
    <row r="205" hidden="1" outlineLevel="1" x14ac:dyDescent="0.2"/>
    <row r="206" hidden="1" outlineLevel="1" x14ac:dyDescent="0.2"/>
    <row r="207" hidden="1" outlineLevel="1" x14ac:dyDescent="0.2"/>
    <row r="208" hidden="1" outlineLevel="1" x14ac:dyDescent="0.2"/>
    <row r="209" hidden="1" outlineLevel="1" x14ac:dyDescent="0.2"/>
    <row r="210" hidden="1" outlineLevel="1" x14ac:dyDescent="0.2"/>
    <row r="211" hidden="1" outlineLevel="1" x14ac:dyDescent="0.2"/>
    <row r="212" hidden="1" outlineLevel="1" x14ac:dyDescent="0.2"/>
    <row r="213" hidden="1" outlineLevel="1" x14ac:dyDescent="0.2"/>
    <row r="214" hidden="1" outlineLevel="1" x14ac:dyDescent="0.2"/>
    <row r="215" hidden="1" outlineLevel="1" x14ac:dyDescent="0.2"/>
    <row r="216" hidden="1" outlineLevel="1" x14ac:dyDescent="0.2"/>
    <row r="217" hidden="1" outlineLevel="1" x14ac:dyDescent="0.2"/>
    <row r="218" hidden="1" outlineLevel="1" x14ac:dyDescent="0.2"/>
    <row r="219" hidden="1" outlineLevel="1" x14ac:dyDescent="0.2"/>
    <row r="220" hidden="1" outlineLevel="1" x14ac:dyDescent="0.2"/>
    <row r="221" hidden="1" outlineLevel="1" x14ac:dyDescent="0.2"/>
    <row r="222" hidden="1" outlineLevel="1" x14ac:dyDescent="0.2"/>
    <row r="223" hidden="1" outlineLevel="1" x14ac:dyDescent="0.2"/>
    <row r="224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hidden="1" outlineLevel="1" x14ac:dyDescent="0.2"/>
    <row r="242" hidden="1" outlineLevel="1" x14ac:dyDescent="0.2"/>
    <row r="243" hidden="1" outlineLevel="1" x14ac:dyDescent="0.2"/>
    <row r="244" hidden="1" outlineLevel="1" x14ac:dyDescent="0.2"/>
    <row r="245" hidden="1" outlineLevel="1" x14ac:dyDescent="0.2"/>
    <row r="246" hidden="1" outlineLevel="1" x14ac:dyDescent="0.2"/>
    <row r="247" hidden="1" outlineLevel="1" x14ac:dyDescent="0.2"/>
    <row r="248" hidden="1" outlineLevel="1" x14ac:dyDescent="0.2"/>
    <row r="249" hidden="1" outlineLevel="1" x14ac:dyDescent="0.2"/>
    <row r="250" hidden="1" outlineLevel="1" x14ac:dyDescent="0.2"/>
    <row r="251" hidden="1" outlineLevel="1" x14ac:dyDescent="0.2"/>
    <row r="252" hidden="1" outlineLevel="1" x14ac:dyDescent="0.2"/>
    <row r="253" hidden="1" outlineLevel="1" x14ac:dyDescent="0.2"/>
    <row r="254" hidden="1" outlineLevel="1" x14ac:dyDescent="0.2"/>
    <row r="255" hidden="1" outlineLevel="1" x14ac:dyDescent="0.2"/>
    <row r="256" hidden="1" outlineLevel="1" x14ac:dyDescent="0.2"/>
    <row r="257" hidden="1" outlineLevel="1" x14ac:dyDescent="0.2"/>
    <row r="258" hidden="1" outlineLevel="1" x14ac:dyDescent="0.2"/>
    <row r="259" hidden="1" outlineLevel="1" x14ac:dyDescent="0.2"/>
    <row r="260" hidden="1" outlineLevel="1" x14ac:dyDescent="0.2"/>
    <row r="261" hidden="1" outlineLevel="1" x14ac:dyDescent="0.2"/>
    <row r="262" hidden="1" outlineLevel="1" x14ac:dyDescent="0.2"/>
    <row r="263" hidden="1" outlineLevel="1" x14ac:dyDescent="0.2"/>
    <row r="264" hidden="1" outlineLevel="1" x14ac:dyDescent="0.2"/>
    <row r="265" hidden="1" outlineLevel="1" x14ac:dyDescent="0.2"/>
    <row r="266" hidden="1" outlineLevel="1" x14ac:dyDescent="0.2"/>
    <row r="267" hidden="1" outlineLevel="1" x14ac:dyDescent="0.2"/>
    <row r="268" hidden="1" outlineLevel="1" x14ac:dyDescent="0.2"/>
    <row r="269" hidden="1" outlineLevel="1" x14ac:dyDescent="0.2"/>
    <row r="270" hidden="1" outlineLevel="1" x14ac:dyDescent="0.2"/>
    <row r="271" hidden="1" outlineLevel="1" x14ac:dyDescent="0.2"/>
    <row r="272" hidden="1" outlineLevel="1" x14ac:dyDescent="0.2"/>
    <row r="273" hidden="1" outlineLevel="1" x14ac:dyDescent="0.2"/>
    <row r="274" hidden="1" outlineLevel="1" x14ac:dyDescent="0.2"/>
    <row r="275" hidden="1" outlineLevel="1" x14ac:dyDescent="0.2"/>
    <row r="276" hidden="1" outlineLevel="1" x14ac:dyDescent="0.2"/>
    <row r="277" hidden="1" outlineLevel="1" x14ac:dyDescent="0.2"/>
    <row r="278" hidden="1" outlineLevel="1" x14ac:dyDescent="0.2"/>
    <row r="279" hidden="1" outlineLevel="1" x14ac:dyDescent="0.2"/>
    <row r="280" hidden="1" outlineLevel="1" x14ac:dyDescent="0.2"/>
    <row r="281" hidden="1" outlineLevel="1" x14ac:dyDescent="0.2"/>
    <row r="282" hidden="1" outlineLevel="1" x14ac:dyDescent="0.2"/>
    <row r="283" hidden="1" outlineLevel="1" x14ac:dyDescent="0.2"/>
    <row r="284" hidden="1" outlineLevel="1" x14ac:dyDescent="0.2"/>
    <row r="285" hidden="1" outlineLevel="1" x14ac:dyDescent="0.2"/>
    <row r="286" hidden="1" outlineLevel="1" x14ac:dyDescent="0.2"/>
    <row r="287" hidden="1" outlineLevel="1" x14ac:dyDescent="0.2"/>
    <row r="288" hidden="1" outlineLevel="1" x14ac:dyDescent="0.2"/>
    <row r="289" hidden="1" outlineLevel="1" x14ac:dyDescent="0.2"/>
    <row r="290" hidden="1" outlineLevel="1" x14ac:dyDescent="0.2"/>
    <row r="291" hidden="1" outlineLevel="1" x14ac:dyDescent="0.2"/>
    <row r="292" hidden="1" outlineLevel="1" x14ac:dyDescent="0.2"/>
    <row r="293" hidden="1" outlineLevel="1" x14ac:dyDescent="0.2"/>
    <row r="294" hidden="1" outlineLevel="1" x14ac:dyDescent="0.2"/>
    <row r="295" hidden="1" outlineLevel="1" x14ac:dyDescent="0.2"/>
    <row r="296" hidden="1" outlineLevel="1" x14ac:dyDescent="0.2"/>
    <row r="297" hidden="1" outlineLevel="1" x14ac:dyDescent="0.2"/>
    <row r="298" hidden="1" outlineLevel="1" x14ac:dyDescent="0.2"/>
    <row r="299" hidden="1" outlineLevel="1" x14ac:dyDescent="0.2"/>
    <row r="300" hidden="1" outlineLevel="1" x14ac:dyDescent="0.2"/>
    <row r="301" hidden="1" outlineLevel="1" x14ac:dyDescent="0.2"/>
    <row r="302" hidden="1" outlineLevel="1" x14ac:dyDescent="0.2"/>
    <row r="303" hidden="1" outlineLevel="1" x14ac:dyDescent="0.2"/>
    <row r="304" hidden="1" outlineLevel="1" x14ac:dyDescent="0.2"/>
    <row r="305" hidden="1" outlineLevel="1" x14ac:dyDescent="0.2"/>
    <row r="306" hidden="1" outlineLevel="1" x14ac:dyDescent="0.2"/>
    <row r="307" hidden="1" outlineLevel="1" x14ac:dyDescent="0.2"/>
    <row r="308" hidden="1" outlineLevel="1" x14ac:dyDescent="0.2"/>
    <row r="309" hidden="1" outlineLevel="1" x14ac:dyDescent="0.2"/>
    <row r="310" hidden="1" outlineLevel="1" x14ac:dyDescent="0.2"/>
    <row r="311" hidden="1" outlineLevel="1" x14ac:dyDescent="0.2"/>
    <row r="312" hidden="1" outlineLevel="1" x14ac:dyDescent="0.2"/>
    <row r="313" hidden="1" outlineLevel="1" x14ac:dyDescent="0.2"/>
    <row r="314" hidden="1" outlineLevel="1" x14ac:dyDescent="0.2"/>
    <row r="315" hidden="1" outlineLevel="1" x14ac:dyDescent="0.2"/>
    <row r="316" hidden="1" outlineLevel="1" x14ac:dyDescent="0.2"/>
    <row r="317" hidden="1" outlineLevel="1" x14ac:dyDescent="0.2"/>
    <row r="318" hidden="1" outlineLevel="1" x14ac:dyDescent="0.2"/>
    <row r="319" hidden="1" outlineLevel="1" x14ac:dyDescent="0.2"/>
    <row r="320" hidden="1" outlineLevel="1" x14ac:dyDescent="0.2"/>
    <row r="321" spans="1:18" hidden="1" outlineLevel="1" x14ac:dyDescent="0.2"/>
    <row r="322" spans="1:18" hidden="1" outlineLevel="1" x14ac:dyDescent="0.2"/>
    <row r="323" spans="1:18" hidden="1" outlineLevel="1" x14ac:dyDescent="0.2"/>
    <row r="324" spans="1:18" hidden="1" outlineLevel="1" x14ac:dyDescent="0.2"/>
    <row r="325" spans="1:18" hidden="1" outlineLevel="1" x14ac:dyDescent="0.2"/>
    <row r="326" spans="1:18" hidden="1" outlineLevel="1" x14ac:dyDescent="0.2"/>
    <row r="327" spans="1:18" hidden="1" outlineLevel="1" x14ac:dyDescent="0.2"/>
    <row r="328" spans="1:18" hidden="1" outlineLevel="1" x14ac:dyDescent="0.2"/>
    <row r="329" spans="1:18" ht="15" hidden="1" x14ac:dyDescent="0.2">
      <c r="A329" s="25" t="s">
        <v>76</v>
      </c>
    </row>
    <row r="330" spans="1:18" hidden="1" x14ac:dyDescent="0.2"/>
    <row r="331" spans="1:18" hidden="1" outlineLevel="1" x14ac:dyDescent="0.2">
      <c r="A331" s="27" t="s">
        <v>32</v>
      </c>
    </row>
    <row r="332" spans="1:18" s="24" customFormat="1" hidden="1" outlineLevel="1" x14ac:dyDescent="0.2">
      <c r="A332" s="55">
        <v>1</v>
      </c>
      <c r="B332" s="8">
        <v>2</v>
      </c>
      <c r="C332" s="8">
        <v>3</v>
      </c>
      <c r="D332" s="8">
        <v>5</v>
      </c>
      <c r="E332" s="8">
        <v>7</v>
      </c>
      <c r="F332" s="8">
        <v>9</v>
      </c>
      <c r="G332" s="8"/>
      <c r="H332" s="8">
        <v>14</v>
      </c>
      <c r="I332" s="8">
        <v>15</v>
      </c>
      <c r="J332" s="8">
        <v>16</v>
      </c>
      <c r="K332" s="8">
        <v>17</v>
      </c>
      <c r="L332" s="8"/>
      <c r="M332" s="8">
        <v>18</v>
      </c>
      <c r="N332" s="8">
        <v>19</v>
      </c>
      <c r="O332" s="8">
        <v>20</v>
      </c>
      <c r="P332" s="8">
        <v>21</v>
      </c>
      <c r="Q332" s="8"/>
      <c r="R332" s="8"/>
    </row>
    <row r="333" spans="1:18" hidden="1" outlineLevel="1" x14ac:dyDescent="0.2">
      <c r="A333" s="5">
        <v>175</v>
      </c>
      <c r="B333" s="17" t="s">
        <v>58</v>
      </c>
      <c r="C333" s="6">
        <v>200</v>
      </c>
      <c r="D333" s="33">
        <v>3.3</v>
      </c>
      <c r="E333" s="33">
        <v>8.6</v>
      </c>
      <c r="F333" s="33">
        <v>23.2</v>
      </c>
      <c r="G333" s="33"/>
      <c r="H333" s="33">
        <v>0.4</v>
      </c>
      <c r="I333" s="33">
        <v>1.9</v>
      </c>
      <c r="J333" s="33">
        <v>71.599999999999994</v>
      </c>
      <c r="K333" s="33">
        <v>0.4</v>
      </c>
      <c r="L333" s="33"/>
      <c r="M333" s="33">
        <v>92.3</v>
      </c>
      <c r="N333" s="33">
        <v>108.4</v>
      </c>
      <c r="O333" s="33">
        <v>26.7</v>
      </c>
      <c r="P333" s="33">
        <v>1.3</v>
      </c>
      <c r="Q333" s="33"/>
      <c r="R333" s="33"/>
    </row>
    <row r="334" spans="1:18" hidden="1" outlineLevel="1" x14ac:dyDescent="0.2">
      <c r="A334" s="55">
        <v>14</v>
      </c>
      <c r="B334" s="9" t="s">
        <v>2</v>
      </c>
      <c r="C334" s="28">
        <v>10</v>
      </c>
      <c r="D334" s="29">
        <v>0.1</v>
      </c>
      <c r="E334" s="29">
        <v>7.2</v>
      </c>
      <c r="F334" s="29" t="e">
        <f>SUM(#REF!)</f>
        <v>#REF!</v>
      </c>
      <c r="G334" s="29"/>
      <c r="H334" s="29">
        <v>0</v>
      </c>
      <c r="I334" s="29"/>
      <c r="J334" s="29">
        <v>40</v>
      </c>
      <c r="K334" s="29">
        <v>0.1</v>
      </c>
      <c r="L334" s="29"/>
      <c r="M334" s="29">
        <v>2.4</v>
      </c>
      <c r="N334" s="29">
        <v>3</v>
      </c>
      <c r="O334" s="29"/>
      <c r="P334" s="29"/>
      <c r="Q334" s="29"/>
      <c r="R334" s="29"/>
    </row>
    <row r="335" spans="1:18" hidden="1" outlineLevel="1" x14ac:dyDescent="0.2">
      <c r="A335" s="55">
        <v>15</v>
      </c>
      <c r="B335" s="9" t="s">
        <v>1</v>
      </c>
      <c r="C335" s="28">
        <v>30</v>
      </c>
      <c r="D335" s="29">
        <v>6.96</v>
      </c>
      <c r="E335" s="29">
        <v>8.85</v>
      </c>
      <c r="F335" s="29" t="e">
        <f>SUM(#REF!)</f>
        <v>#REF!</v>
      </c>
      <c r="G335" s="29"/>
      <c r="H335" s="29">
        <v>0.01</v>
      </c>
      <c r="I335" s="29">
        <v>0.21</v>
      </c>
      <c r="J335" s="29">
        <v>78</v>
      </c>
      <c r="K335" s="29">
        <v>0.15</v>
      </c>
      <c r="L335" s="29"/>
      <c r="M335" s="29">
        <v>264</v>
      </c>
      <c r="N335" s="29">
        <v>150</v>
      </c>
      <c r="O335" s="29">
        <v>10.5</v>
      </c>
      <c r="P335" s="29">
        <v>0.3</v>
      </c>
      <c r="Q335" s="29"/>
      <c r="R335" s="29"/>
    </row>
    <row r="336" spans="1:18" hidden="1" outlineLevel="1" x14ac:dyDescent="0.2">
      <c r="A336" s="5"/>
      <c r="B336" s="17"/>
      <c r="C336" s="6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hidden="1" outlineLevel="1" x14ac:dyDescent="0.2">
      <c r="A337" s="5">
        <v>377</v>
      </c>
      <c r="B337" s="17" t="s">
        <v>33</v>
      </c>
      <c r="C337" s="6" t="s">
        <v>107</v>
      </c>
      <c r="D337" s="33">
        <v>0.53</v>
      </c>
      <c r="E337" s="33"/>
      <c r="F337" s="33">
        <v>9.8699999999999992</v>
      </c>
      <c r="G337" s="33"/>
      <c r="H337" s="33"/>
      <c r="I337" s="33">
        <v>2.13</v>
      </c>
      <c r="J337" s="33"/>
      <c r="K337" s="33"/>
      <c r="L337" s="33"/>
      <c r="M337" s="33">
        <v>15.33</v>
      </c>
      <c r="N337" s="33">
        <v>23.2</v>
      </c>
      <c r="O337" s="33">
        <v>12.27</v>
      </c>
      <c r="P337" s="33">
        <v>2.13</v>
      </c>
      <c r="Q337" s="33"/>
      <c r="R337" s="33"/>
    </row>
    <row r="338" spans="1:18" hidden="1" outlineLevel="1" x14ac:dyDescent="0.2">
      <c r="A338" s="5" t="s">
        <v>4</v>
      </c>
      <c r="B338" s="17" t="s">
        <v>5</v>
      </c>
      <c r="C338" s="28">
        <v>60</v>
      </c>
      <c r="D338" s="29">
        <v>4.74</v>
      </c>
      <c r="E338" s="29">
        <v>0.60000000000000009</v>
      </c>
      <c r="F338" s="29">
        <v>28.98</v>
      </c>
      <c r="G338" s="29"/>
      <c r="H338" s="29">
        <v>0.06</v>
      </c>
      <c r="I338" s="29">
        <v>0</v>
      </c>
      <c r="J338" s="29">
        <v>0</v>
      </c>
      <c r="K338" s="29">
        <v>0.78</v>
      </c>
      <c r="L338" s="29"/>
      <c r="M338" s="29">
        <v>13.799999999999999</v>
      </c>
      <c r="N338" s="29">
        <v>52.199999999999996</v>
      </c>
      <c r="O338" s="29">
        <v>19.799999999999997</v>
      </c>
      <c r="P338" s="29">
        <v>0.66000000000000014</v>
      </c>
      <c r="Q338" s="29"/>
      <c r="R338" s="29"/>
    </row>
    <row r="339" spans="1:18" hidden="1" outlineLevel="1" x14ac:dyDescent="0.2">
      <c r="A339" s="5"/>
      <c r="B339" s="11" t="s">
        <v>81</v>
      </c>
      <c r="C339" s="6"/>
      <c r="D339" s="33">
        <f t="shared" ref="D339:P339" si="4">SUM(D333:D338)</f>
        <v>15.629999999999999</v>
      </c>
      <c r="E339" s="33">
        <f t="shared" si="4"/>
        <v>25.25</v>
      </c>
      <c r="F339" s="33" t="e">
        <f t="shared" si="4"/>
        <v>#REF!</v>
      </c>
      <c r="G339" s="33"/>
      <c r="H339" s="33">
        <f t="shared" si="4"/>
        <v>0.47000000000000003</v>
      </c>
      <c r="I339" s="33">
        <f t="shared" si="4"/>
        <v>4.24</v>
      </c>
      <c r="J339" s="33">
        <f t="shared" si="4"/>
        <v>189.6</v>
      </c>
      <c r="K339" s="33">
        <f t="shared" si="4"/>
        <v>1.4300000000000002</v>
      </c>
      <c r="L339" s="33"/>
      <c r="M339" s="33">
        <f t="shared" si="4"/>
        <v>387.83</v>
      </c>
      <c r="N339" s="33">
        <f t="shared" si="4"/>
        <v>336.79999999999995</v>
      </c>
      <c r="O339" s="33">
        <f t="shared" si="4"/>
        <v>69.27</v>
      </c>
      <c r="P339" s="33">
        <f t="shared" si="4"/>
        <v>4.3900000000000006</v>
      </c>
      <c r="Q339" s="33"/>
      <c r="R339" s="33"/>
    </row>
    <row r="340" spans="1:18" hidden="1" outlineLevel="1" x14ac:dyDescent="0.2"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hidden="1" outlineLevel="1" x14ac:dyDescent="0.2">
      <c r="A341" s="31" t="s">
        <v>21</v>
      </c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s="24" customFormat="1" hidden="1" outlineLevel="1" x14ac:dyDescent="0.2">
      <c r="A342" s="55">
        <v>1</v>
      </c>
      <c r="B342" s="8">
        <v>2</v>
      </c>
      <c r="C342" s="8">
        <v>3</v>
      </c>
      <c r="D342" s="8">
        <v>5</v>
      </c>
      <c r="E342" s="8">
        <v>7</v>
      </c>
      <c r="F342" s="8">
        <v>9</v>
      </c>
      <c r="G342" s="8"/>
      <c r="H342" s="8">
        <v>14</v>
      </c>
      <c r="I342" s="8">
        <v>15</v>
      </c>
      <c r="J342" s="8">
        <v>16</v>
      </c>
      <c r="K342" s="8">
        <v>17</v>
      </c>
      <c r="L342" s="8"/>
      <c r="M342" s="8">
        <v>18</v>
      </c>
      <c r="N342" s="8">
        <v>19</v>
      </c>
      <c r="O342" s="8">
        <v>20</v>
      </c>
      <c r="P342" s="8">
        <v>21</v>
      </c>
      <c r="Q342" s="8"/>
      <c r="R342" s="8"/>
    </row>
    <row r="343" spans="1:18" hidden="1" outlineLevel="1" x14ac:dyDescent="0.2">
      <c r="A343" s="5">
        <v>54</v>
      </c>
      <c r="B343" s="17" t="s">
        <v>55</v>
      </c>
      <c r="C343" s="6">
        <v>100</v>
      </c>
      <c r="D343" s="33">
        <v>1.31</v>
      </c>
      <c r="E343" s="33">
        <v>7.16</v>
      </c>
      <c r="F343" s="33">
        <v>12.11</v>
      </c>
      <c r="G343" s="33"/>
      <c r="H343" s="33">
        <v>0.02</v>
      </c>
      <c r="I343" s="33">
        <v>8.56</v>
      </c>
      <c r="J343" s="33"/>
      <c r="K343" s="33">
        <v>2.3199999999999998</v>
      </c>
      <c r="L343" s="33"/>
      <c r="M343" s="33">
        <v>34.4</v>
      </c>
      <c r="N343" s="33">
        <v>37.130000000000003</v>
      </c>
      <c r="O343" s="33">
        <v>19.7</v>
      </c>
      <c r="P343" s="33">
        <v>1.72</v>
      </c>
      <c r="Q343" s="33"/>
      <c r="R343" s="33"/>
    </row>
    <row r="344" spans="1:18" hidden="1" outlineLevel="1" x14ac:dyDescent="0.2">
      <c r="A344" s="5">
        <v>99</v>
      </c>
      <c r="B344" s="17" t="s">
        <v>35</v>
      </c>
      <c r="C344" s="6">
        <v>300</v>
      </c>
      <c r="D344" s="33">
        <v>2.73</v>
      </c>
      <c r="E344" s="33">
        <v>2.79</v>
      </c>
      <c r="F344" s="33">
        <v>13.5</v>
      </c>
      <c r="G344" s="33"/>
      <c r="H344" s="33">
        <v>0.09</v>
      </c>
      <c r="I344" s="33">
        <v>12.75</v>
      </c>
      <c r="J344" s="33"/>
      <c r="K344" s="33">
        <v>2.91</v>
      </c>
      <c r="L344" s="33"/>
      <c r="M344" s="33">
        <v>51.9</v>
      </c>
      <c r="N344" s="33">
        <v>225.9</v>
      </c>
      <c r="O344" s="33">
        <v>33</v>
      </c>
      <c r="P344" s="33">
        <v>0.99</v>
      </c>
      <c r="Q344" s="33"/>
      <c r="R344" s="33"/>
    </row>
    <row r="345" spans="1:18" hidden="1" outlineLevel="1" x14ac:dyDescent="0.2">
      <c r="A345" s="5">
        <v>229</v>
      </c>
      <c r="B345" s="17" t="s">
        <v>84</v>
      </c>
      <c r="C345" s="6">
        <v>120</v>
      </c>
      <c r="D345" s="33">
        <v>18.2</v>
      </c>
      <c r="E345" s="33">
        <v>1.8</v>
      </c>
      <c r="F345" s="33">
        <v>2.25</v>
      </c>
      <c r="G345" s="33"/>
      <c r="H345" s="33">
        <v>0.12</v>
      </c>
      <c r="I345" s="33">
        <v>1.8</v>
      </c>
      <c r="J345" s="33">
        <v>22.2</v>
      </c>
      <c r="K345" s="33">
        <v>2.2200000000000002</v>
      </c>
      <c r="L345" s="33"/>
      <c r="M345" s="33">
        <v>43.2</v>
      </c>
      <c r="N345" s="33">
        <v>265.39999999999998</v>
      </c>
      <c r="O345" s="33">
        <v>42.8</v>
      </c>
      <c r="P345" s="33">
        <v>0.82</v>
      </c>
      <c r="Q345" s="33"/>
      <c r="R345" s="33"/>
    </row>
    <row r="346" spans="1:18" hidden="1" outlineLevel="1" x14ac:dyDescent="0.2">
      <c r="A346" s="5">
        <v>304</v>
      </c>
      <c r="B346" s="17" t="s">
        <v>36</v>
      </c>
      <c r="C346" s="6">
        <v>200</v>
      </c>
      <c r="D346" s="33">
        <v>4.8899999999999997</v>
      </c>
      <c r="E346" s="33">
        <v>7.23</v>
      </c>
      <c r="F346" s="33">
        <v>48.89</v>
      </c>
      <c r="G346" s="33"/>
      <c r="H346" s="33">
        <v>0.03</v>
      </c>
      <c r="I346" s="33"/>
      <c r="J346" s="33">
        <v>36</v>
      </c>
      <c r="K346" s="33">
        <v>0.8</v>
      </c>
      <c r="L346" s="33"/>
      <c r="M346" s="33">
        <v>3.48</v>
      </c>
      <c r="N346" s="33">
        <v>82</v>
      </c>
      <c r="O346" s="33">
        <v>25.34</v>
      </c>
      <c r="P346" s="33">
        <v>0.7</v>
      </c>
      <c r="Q346" s="33"/>
      <c r="R346" s="33"/>
    </row>
    <row r="347" spans="1:18" hidden="1" outlineLevel="1" x14ac:dyDescent="0.2">
      <c r="A347" s="5">
        <v>388</v>
      </c>
      <c r="B347" s="17" t="s">
        <v>37</v>
      </c>
      <c r="C347" s="6">
        <v>200</v>
      </c>
      <c r="D347" s="33">
        <v>0.4</v>
      </c>
      <c r="E347" s="33">
        <v>0.27</v>
      </c>
      <c r="F347" s="33">
        <v>17.2</v>
      </c>
      <c r="G347" s="33"/>
      <c r="H347" s="33">
        <v>0.01</v>
      </c>
      <c r="I347" s="33">
        <v>100</v>
      </c>
      <c r="J347" s="33"/>
      <c r="K347" s="33"/>
      <c r="L347" s="33"/>
      <c r="M347" s="33">
        <v>7.73</v>
      </c>
      <c r="N347" s="33">
        <v>2.13</v>
      </c>
      <c r="O347" s="33">
        <v>2.67</v>
      </c>
      <c r="P347" s="33">
        <v>0.53</v>
      </c>
      <c r="Q347" s="33"/>
      <c r="R347" s="33"/>
    </row>
    <row r="348" spans="1:18" hidden="1" collapsed="1" x14ac:dyDescent="0.2">
      <c r="A348" s="5">
        <v>447</v>
      </c>
      <c r="B348" s="19" t="s">
        <v>71</v>
      </c>
      <c r="C348" s="6">
        <v>50</v>
      </c>
      <c r="D348" s="33">
        <v>7.23</v>
      </c>
      <c r="E348" s="33">
        <v>9.14</v>
      </c>
      <c r="F348" s="33">
        <v>25.41</v>
      </c>
      <c r="G348" s="33"/>
      <c r="H348" s="33">
        <v>0.03</v>
      </c>
      <c r="I348" s="33">
        <v>0.05</v>
      </c>
      <c r="J348" s="33">
        <v>71.180000000000007</v>
      </c>
      <c r="K348" s="33">
        <v>0.42</v>
      </c>
      <c r="L348" s="33"/>
      <c r="M348" s="33">
        <v>26.73</v>
      </c>
      <c r="N348" s="33">
        <v>9.89</v>
      </c>
      <c r="O348" s="33">
        <v>57.23</v>
      </c>
      <c r="P348" s="33">
        <v>0.63</v>
      </c>
      <c r="Q348" s="33"/>
      <c r="R348" s="33"/>
    </row>
    <row r="349" spans="1:18" hidden="1" outlineLevel="1" x14ac:dyDescent="0.2">
      <c r="A349" s="5" t="s">
        <v>4</v>
      </c>
      <c r="B349" s="17" t="s">
        <v>23</v>
      </c>
      <c r="C349" s="6">
        <v>60</v>
      </c>
      <c r="D349" s="33">
        <v>3.36</v>
      </c>
      <c r="E349" s="33">
        <v>0.66</v>
      </c>
      <c r="F349" s="33">
        <v>29.64</v>
      </c>
      <c r="G349" s="33"/>
      <c r="H349" s="33">
        <v>7.0000000000000007E-2</v>
      </c>
      <c r="I349" s="33"/>
      <c r="J349" s="33"/>
      <c r="K349" s="33">
        <v>0.54</v>
      </c>
      <c r="L349" s="33"/>
      <c r="M349" s="33">
        <v>13.8</v>
      </c>
      <c r="N349" s="33">
        <v>63.6</v>
      </c>
      <c r="O349" s="33">
        <v>15</v>
      </c>
      <c r="P349" s="33">
        <v>1.86</v>
      </c>
      <c r="Q349" s="33"/>
      <c r="R349" s="33"/>
    </row>
    <row r="350" spans="1:18" hidden="1" collapsed="1" x14ac:dyDescent="0.2">
      <c r="A350" s="5">
        <v>338</v>
      </c>
      <c r="B350" s="17" t="s">
        <v>66</v>
      </c>
      <c r="C350" s="6">
        <v>100</v>
      </c>
      <c r="D350" s="33">
        <v>0.39998999999999996</v>
      </c>
      <c r="E350" s="33">
        <v>0.30665900000000001</v>
      </c>
      <c r="F350" s="33">
        <v>10.306409</v>
      </c>
      <c r="G350" s="33"/>
      <c r="H350" s="33">
        <v>2.6665999999999999E-2</v>
      </c>
      <c r="I350" s="33">
        <v>4.9998749999999994</v>
      </c>
      <c r="J350" s="33">
        <v>0</v>
      </c>
      <c r="K350" s="33">
        <v>0.39998999999999996</v>
      </c>
      <c r="L350" s="33"/>
      <c r="M350" s="33">
        <v>18.999524999999998</v>
      </c>
      <c r="N350" s="33">
        <v>15.999599999999999</v>
      </c>
      <c r="O350" s="33">
        <v>11.999699999999999</v>
      </c>
      <c r="P350" s="33">
        <v>2.3066089999999999</v>
      </c>
      <c r="Q350" s="33"/>
      <c r="R350" s="33"/>
    </row>
    <row r="351" spans="1:18" hidden="1" outlineLevel="1" x14ac:dyDescent="0.2">
      <c r="A351" s="5"/>
      <c r="B351" s="11" t="s">
        <v>25</v>
      </c>
      <c r="C351" s="6"/>
      <c r="D351" s="33">
        <f t="shared" ref="D351:P351" si="5">SUM(D343:D350)</f>
        <v>38.51999</v>
      </c>
      <c r="E351" s="33">
        <f t="shared" si="5"/>
        <v>29.356659000000001</v>
      </c>
      <c r="F351" s="33">
        <f t="shared" si="5"/>
        <v>159.306409</v>
      </c>
      <c r="G351" s="33"/>
      <c r="H351" s="33">
        <f t="shared" si="5"/>
        <v>0.39666600000000007</v>
      </c>
      <c r="I351" s="33">
        <f t="shared" si="5"/>
        <v>128.159875</v>
      </c>
      <c r="J351" s="33">
        <f t="shared" si="5"/>
        <v>129.38</v>
      </c>
      <c r="K351" s="33">
        <f t="shared" si="5"/>
        <v>9.6099900000000016</v>
      </c>
      <c r="L351" s="33"/>
      <c r="M351" s="33">
        <f t="shared" si="5"/>
        <v>200.23952499999999</v>
      </c>
      <c r="N351" s="33">
        <f t="shared" si="5"/>
        <v>702.04960000000005</v>
      </c>
      <c r="O351" s="33">
        <f t="shared" si="5"/>
        <v>207.7397</v>
      </c>
      <c r="P351" s="33">
        <f t="shared" si="5"/>
        <v>9.5566089999999999</v>
      </c>
      <c r="Q351" s="33"/>
      <c r="R351" s="33"/>
    </row>
    <row r="352" spans="1:18" ht="15" hidden="1" outlineLevel="1" x14ac:dyDescent="0.2">
      <c r="A352" s="5"/>
      <c r="B352" s="10" t="s">
        <v>26</v>
      </c>
      <c r="C352" s="6"/>
      <c r="D352" s="15">
        <f t="shared" ref="D352:P352" si="6">D351+D339</f>
        <v>54.149990000000003</v>
      </c>
      <c r="E352" s="15">
        <f t="shared" si="6"/>
        <v>54.606659000000001</v>
      </c>
      <c r="F352" s="15" t="e">
        <f t="shared" si="6"/>
        <v>#REF!</v>
      </c>
      <c r="G352" s="15"/>
      <c r="H352" s="15">
        <f t="shared" si="6"/>
        <v>0.86666600000000016</v>
      </c>
      <c r="I352" s="15">
        <f t="shared" si="6"/>
        <v>132.39987500000001</v>
      </c>
      <c r="J352" s="15">
        <f t="shared" si="6"/>
        <v>318.98</v>
      </c>
      <c r="K352" s="15">
        <f t="shared" si="6"/>
        <v>11.039990000000001</v>
      </c>
      <c r="L352" s="15"/>
      <c r="M352" s="15">
        <f t="shared" si="6"/>
        <v>588.069525</v>
      </c>
      <c r="N352" s="15">
        <f t="shared" si="6"/>
        <v>1038.8496</v>
      </c>
      <c r="O352" s="15">
        <f t="shared" si="6"/>
        <v>277.00970000000001</v>
      </c>
      <c r="P352" s="15">
        <f t="shared" si="6"/>
        <v>13.946609</v>
      </c>
      <c r="Q352" s="15"/>
      <c r="R352" s="15"/>
    </row>
    <row r="353" spans="1:18" hidden="1" collapsed="1" x14ac:dyDescent="0.2"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ht="15" hidden="1" x14ac:dyDescent="0.2">
      <c r="A354" s="25" t="s">
        <v>77</v>
      </c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1:18" hidden="1" x14ac:dyDescent="0.2"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8" hidden="1" outlineLevel="1" x14ac:dyDescent="0.2">
      <c r="A356" s="27" t="s">
        <v>32</v>
      </c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8" s="24" customFormat="1" hidden="1" outlineLevel="1" x14ac:dyDescent="0.2">
      <c r="A357" s="55">
        <v>1</v>
      </c>
      <c r="B357" s="8">
        <v>2</v>
      </c>
      <c r="C357" s="8">
        <v>3</v>
      </c>
      <c r="D357" s="8">
        <v>5</v>
      </c>
      <c r="E357" s="8">
        <v>7</v>
      </c>
      <c r="F357" s="8">
        <v>9</v>
      </c>
      <c r="G357" s="8"/>
      <c r="H357" s="8">
        <v>14</v>
      </c>
      <c r="I357" s="8">
        <v>15</v>
      </c>
      <c r="J357" s="8">
        <v>16</v>
      </c>
      <c r="K357" s="8">
        <v>17</v>
      </c>
      <c r="L357" s="8"/>
      <c r="M357" s="8">
        <v>18</v>
      </c>
      <c r="N357" s="8">
        <v>19</v>
      </c>
      <c r="O357" s="8">
        <v>20</v>
      </c>
      <c r="P357" s="8">
        <v>21</v>
      </c>
      <c r="Q357" s="8"/>
      <c r="R357" s="8"/>
    </row>
    <row r="358" spans="1:18" hidden="1" outlineLevel="1" x14ac:dyDescent="0.2">
      <c r="A358" s="5">
        <v>243</v>
      </c>
      <c r="B358" s="17" t="s">
        <v>38</v>
      </c>
      <c r="C358" s="6">
        <v>98</v>
      </c>
      <c r="D358" s="33">
        <v>8.1</v>
      </c>
      <c r="E358" s="33">
        <v>14.7</v>
      </c>
      <c r="F358" s="33">
        <v>0.78</v>
      </c>
      <c r="G358" s="33"/>
      <c r="H358" s="33"/>
      <c r="I358" s="33"/>
      <c r="J358" s="33"/>
      <c r="K358" s="33">
        <v>0.59</v>
      </c>
      <c r="L358" s="33"/>
      <c r="M358" s="33">
        <v>18.82</v>
      </c>
      <c r="N358" s="33">
        <v>96.63</v>
      </c>
      <c r="O358" s="33">
        <v>10.39</v>
      </c>
      <c r="P358" s="33">
        <v>1.18</v>
      </c>
      <c r="Q358" s="33"/>
      <c r="R358" s="33"/>
    </row>
    <row r="359" spans="1:18" hidden="1" outlineLevel="1" x14ac:dyDescent="0.2">
      <c r="A359" s="5">
        <v>321</v>
      </c>
      <c r="B359" s="17" t="s">
        <v>39</v>
      </c>
      <c r="C359" s="6">
        <v>200</v>
      </c>
      <c r="D359" s="33">
        <v>5.8</v>
      </c>
      <c r="E359" s="33">
        <v>4.8</v>
      </c>
      <c r="F359" s="33">
        <v>34.28</v>
      </c>
      <c r="G359" s="33"/>
      <c r="H359" s="33">
        <v>0.08</v>
      </c>
      <c r="I359" s="33">
        <v>43.2</v>
      </c>
      <c r="J359" s="33"/>
      <c r="K359" s="33">
        <v>2.2000000000000002</v>
      </c>
      <c r="L359" s="33"/>
      <c r="M359" s="33">
        <v>151.6</v>
      </c>
      <c r="N359" s="33">
        <v>119</v>
      </c>
      <c r="O359" s="33">
        <v>57.2</v>
      </c>
      <c r="P359" s="33">
        <v>4.5999999999999996</v>
      </c>
      <c r="Q359" s="33"/>
      <c r="R359" s="33"/>
    </row>
    <row r="360" spans="1:18" hidden="1" outlineLevel="1" x14ac:dyDescent="0.2">
      <c r="A360" s="5">
        <v>209</v>
      </c>
      <c r="B360" s="17" t="s">
        <v>40</v>
      </c>
      <c r="C360" s="6">
        <v>40</v>
      </c>
      <c r="D360" s="33">
        <v>5.08</v>
      </c>
      <c r="E360" s="33">
        <v>4.5999999999999996</v>
      </c>
      <c r="F360" s="33">
        <v>0.28000000000000003</v>
      </c>
      <c r="G360" s="33"/>
      <c r="H360" s="33">
        <v>0.03</v>
      </c>
      <c r="I360" s="33"/>
      <c r="J360" s="33">
        <v>100</v>
      </c>
      <c r="K360" s="33">
        <v>0.24</v>
      </c>
      <c r="L360" s="33"/>
      <c r="M360" s="33">
        <v>22</v>
      </c>
      <c r="N360" s="33">
        <v>76.8</v>
      </c>
      <c r="O360" s="33">
        <v>4.8</v>
      </c>
      <c r="P360" s="33">
        <v>1</v>
      </c>
      <c r="Q360" s="33"/>
      <c r="R360" s="33"/>
    </row>
    <row r="361" spans="1:18" hidden="1" outlineLevel="1" x14ac:dyDescent="0.2">
      <c r="A361" s="5">
        <v>376</v>
      </c>
      <c r="B361" s="17" t="s">
        <v>41</v>
      </c>
      <c r="C361" s="6">
        <v>200</v>
      </c>
      <c r="D361" s="33">
        <v>0.53</v>
      </c>
      <c r="E361" s="33"/>
      <c r="F361" s="33">
        <v>9.4700000000000006</v>
      </c>
      <c r="G361" s="33"/>
      <c r="H361" s="33"/>
      <c r="I361" s="33">
        <v>0.27</v>
      </c>
      <c r="J361" s="33"/>
      <c r="K361" s="33"/>
      <c r="L361" s="33"/>
      <c r="M361" s="33">
        <v>13.6</v>
      </c>
      <c r="N361" s="33">
        <v>22.13</v>
      </c>
      <c r="O361" s="33">
        <v>11.73</v>
      </c>
      <c r="P361" s="33">
        <v>2.13</v>
      </c>
      <c r="Q361" s="33"/>
      <c r="R361" s="33"/>
    </row>
    <row r="362" spans="1:18" hidden="1" outlineLevel="1" x14ac:dyDescent="0.2">
      <c r="A362" s="5" t="s">
        <v>4</v>
      </c>
      <c r="B362" s="17" t="s">
        <v>5</v>
      </c>
      <c r="C362" s="6">
        <v>50</v>
      </c>
      <c r="D362" s="33">
        <v>3.95</v>
      </c>
      <c r="E362" s="33">
        <v>0.5</v>
      </c>
      <c r="F362" s="33">
        <v>24.15</v>
      </c>
      <c r="G362" s="33"/>
      <c r="H362" s="33">
        <v>0.05</v>
      </c>
      <c r="I362" s="33"/>
      <c r="J362" s="33"/>
      <c r="K362" s="33">
        <v>0.65</v>
      </c>
      <c r="L362" s="33"/>
      <c r="M362" s="33">
        <v>11.5</v>
      </c>
      <c r="N362" s="33">
        <v>43.5</v>
      </c>
      <c r="O362" s="33">
        <v>16.5</v>
      </c>
      <c r="P362" s="33">
        <v>0.55000000000000004</v>
      </c>
      <c r="Q362" s="33"/>
      <c r="R362" s="33"/>
    </row>
    <row r="363" spans="1:18" hidden="1" outlineLevel="1" x14ac:dyDescent="0.2">
      <c r="A363" s="5"/>
      <c r="B363" s="11" t="s">
        <v>81</v>
      </c>
      <c r="C363" s="6"/>
      <c r="D363" s="33">
        <f t="shared" ref="D363:P363" si="7">SUM(D358:D362)</f>
        <v>23.459999999999997</v>
      </c>
      <c r="E363" s="33">
        <f t="shared" si="7"/>
        <v>24.6</v>
      </c>
      <c r="F363" s="33">
        <f t="shared" si="7"/>
        <v>68.960000000000008</v>
      </c>
      <c r="G363" s="33"/>
      <c r="H363" s="33">
        <f t="shared" si="7"/>
        <v>0.16</v>
      </c>
      <c r="I363" s="33">
        <f t="shared" si="7"/>
        <v>43.470000000000006</v>
      </c>
      <c r="J363" s="33">
        <f t="shared" si="7"/>
        <v>100</v>
      </c>
      <c r="K363" s="33">
        <f t="shared" si="7"/>
        <v>3.68</v>
      </c>
      <c r="L363" s="33"/>
      <c r="M363" s="33">
        <f t="shared" si="7"/>
        <v>217.51999999999998</v>
      </c>
      <c r="N363" s="33">
        <f t="shared" si="7"/>
        <v>358.06</v>
      </c>
      <c r="O363" s="33">
        <f t="shared" si="7"/>
        <v>100.62</v>
      </c>
      <c r="P363" s="33">
        <f t="shared" si="7"/>
        <v>9.4600000000000009</v>
      </c>
      <c r="Q363" s="33"/>
      <c r="R363" s="33"/>
    </row>
    <row r="364" spans="1:18" hidden="1" outlineLevel="1" x14ac:dyDescent="0.2"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1:18" hidden="1" outlineLevel="1" x14ac:dyDescent="0.2">
      <c r="A365" s="31" t="s">
        <v>21</v>
      </c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1:18" hidden="1" outlineLevel="1" x14ac:dyDescent="0.2">
      <c r="A366" s="55">
        <v>1</v>
      </c>
      <c r="B366" s="8">
        <v>2</v>
      </c>
      <c r="C366" s="8">
        <v>3</v>
      </c>
      <c r="D366" s="8">
        <v>5</v>
      </c>
      <c r="E366" s="8">
        <v>7</v>
      </c>
      <c r="F366" s="8">
        <v>9</v>
      </c>
      <c r="G366" s="8"/>
      <c r="H366" s="8">
        <v>14</v>
      </c>
      <c r="I366" s="8">
        <v>15</v>
      </c>
      <c r="J366" s="8">
        <v>16</v>
      </c>
      <c r="K366" s="8">
        <v>17</v>
      </c>
      <c r="L366" s="8"/>
      <c r="M366" s="8">
        <v>18</v>
      </c>
      <c r="N366" s="8">
        <v>19</v>
      </c>
      <c r="O366" s="8">
        <v>20</v>
      </c>
      <c r="P366" s="8">
        <v>21</v>
      </c>
      <c r="Q366" s="8"/>
      <c r="R366" s="8"/>
    </row>
    <row r="367" spans="1:18" hidden="1" outlineLevel="1" x14ac:dyDescent="0.2">
      <c r="A367" s="5">
        <v>20</v>
      </c>
      <c r="B367" s="17" t="s">
        <v>34</v>
      </c>
      <c r="C367" s="6">
        <v>100</v>
      </c>
      <c r="D367" s="33">
        <v>0.67</v>
      </c>
      <c r="E367" s="33">
        <v>6.09</v>
      </c>
      <c r="F367" s="33">
        <v>1.81</v>
      </c>
      <c r="G367" s="33"/>
      <c r="H367" s="33">
        <v>0.03</v>
      </c>
      <c r="I367" s="33">
        <v>6.65</v>
      </c>
      <c r="J367" s="33"/>
      <c r="K367" s="33">
        <v>2.74</v>
      </c>
      <c r="L367" s="33"/>
      <c r="M367" s="33">
        <v>16.149999999999999</v>
      </c>
      <c r="N367" s="33">
        <v>28.62</v>
      </c>
      <c r="O367" s="33">
        <v>13.3</v>
      </c>
      <c r="P367" s="33">
        <v>0.48</v>
      </c>
      <c r="Q367" s="33"/>
      <c r="R367" s="33"/>
    </row>
    <row r="368" spans="1:18" hidden="1" outlineLevel="1" x14ac:dyDescent="0.2">
      <c r="A368" s="5">
        <v>82</v>
      </c>
      <c r="B368" s="5" t="s">
        <v>63</v>
      </c>
      <c r="C368" s="6">
        <v>300</v>
      </c>
      <c r="D368" s="33">
        <v>2.19</v>
      </c>
      <c r="E368" s="33">
        <v>5.88</v>
      </c>
      <c r="F368" s="33">
        <v>14.1</v>
      </c>
      <c r="G368" s="33"/>
      <c r="H368" s="33">
        <v>0.06</v>
      </c>
      <c r="I368" s="33">
        <v>12.36</v>
      </c>
      <c r="J368" s="33"/>
      <c r="K368" s="33">
        <v>2.88</v>
      </c>
      <c r="L368" s="33"/>
      <c r="M368" s="33">
        <v>41.34</v>
      </c>
      <c r="N368" s="33">
        <v>63.63</v>
      </c>
      <c r="O368" s="33">
        <v>31.44</v>
      </c>
      <c r="P368" s="33">
        <v>1.41</v>
      </c>
      <c r="Q368" s="33"/>
      <c r="R368" s="33"/>
    </row>
    <row r="369" spans="1:18" hidden="1" outlineLevel="1" x14ac:dyDescent="0.2">
      <c r="A369" s="5">
        <v>284</v>
      </c>
      <c r="B369" s="17" t="s">
        <v>70</v>
      </c>
      <c r="C369" s="6">
        <v>300</v>
      </c>
      <c r="D369" s="33">
        <v>21.19</v>
      </c>
      <c r="E369" s="33">
        <v>15.56</v>
      </c>
      <c r="F369" s="33">
        <v>61.25</v>
      </c>
      <c r="G369" s="33"/>
      <c r="H369" s="33">
        <v>0.17</v>
      </c>
      <c r="I369" s="33">
        <v>1.5</v>
      </c>
      <c r="J369" s="33">
        <v>75</v>
      </c>
      <c r="K369" s="33">
        <v>1.1299999999999999</v>
      </c>
      <c r="L369" s="33"/>
      <c r="M369" s="33">
        <v>90.38</v>
      </c>
      <c r="N369" s="33">
        <v>114.38</v>
      </c>
      <c r="O369" s="33">
        <v>70.13</v>
      </c>
      <c r="P369" s="33">
        <v>3</v>
      </c>
      <c r="Q369" s="33"/>
      <c r="R369" s="33"/>
    </row>
    <row r="370" spans="1:18" hidden="1" outlineLevel="1" x14ac:dyDescent="0.2">
      <c r="A370" s="5">
        <v>348</v>
      </c>
      <c r="B370" s="9" t="s">
        <v>108</v>
      </c>
      <c r="C370" s="6">
        <v>200</v>
      </c>
      <c r="D370" s="33">
        <v>0.52</v>
      </c>
      <c r="E370" s="33">
        <v>0.18</v>
      </c>
      <c r="F370" s="33">
        <v>24.84</v>
      </c>
      <c r="G370" s="33"/>
      <c r="H370" s="33">
        <v>0.02</v>
      </c>
      <c r="I370" s="33">
        <v>59.4</v>
      </c>
      <c r="J370" s="33"/>
      <c r="K370" s="33">
        <v>0.2</v>
      </c>
      <c r="L370" s="33"/>
      <c r="M370" s="33">
        <v>23.4</v>
      </c>
      <c r="N370" s="33">
        <v>23.4</v>
      </c>
      <c r="O370" s="33">
        <v>17</v>
      </c>
      <c r="P370" s="33">
        <v>60.3</v>
      </c>
      <c r="Q370" s="33"/>
      <c r="R370" s="33"/>
    </row>
    <row r="371" spans="1:18" hidden="1" outlineLevel="1" x14ac:dyDescent="0.2">
      <c r="A371" s="5" t="s">
        <v>4</v>
      </c>
      <c r="B371" s="17" t="s">
        <v>5</v>
      </c>
      <c r="C371" s="6">
        <v>30</v>
      </c>
      <c r="D371" s="33">
        <v>2.37</v>
      </c>
      <c r="E371" s="33">
        <v>0.3</v>
      </c>
      <c r="F371" s="33">
        <v>14.49</v>
      </c>
      <c r="G371" s="33"/>
      <c r="H371" s="33">
        <v>0.03</v>
      </c>
      <c r="I371" s="33"/>
      <c r="J371" s="33"/>
      <c r="K371" s="33">
        <v>0.39</v>
      </c>
      <c r="L371" s="33"/>
      <c r="M371" s="33">
        <v>6.9</v>
      </c>
      <c r="N371" s="33">
        <v>26.1</v>
      </c>
      <c r="O371" s="33">
        <v>9.9</v>
      </c>
      <c r="P371" s="33">
        <v>0.33</v>
      </c>
      <c r="Q371" s="33"/>
      <c r="R371" s="33"/>
    </row>
    <row r="372" spans="1:18" hidden="1" outlineLevel="1" x14ac:dyDescent="0.2">
      <c r="A372" s="5" t="s">
        <v>4</v>
      </c>
      <c r="B372" s="17" t="s">
        <v>23</v>
      </c>
      <c r="C372" s="6">
        <v>60</v>
      </c>
      <c r="D372" s="33">
        <v>3.36</v>
      </c>
      <c r="E372" s="33">
        <v>0.66</v>
      </c>
      <c r="F372" s="33">
        <v>29.64</v>
      </c>
      <c r="G372" s="33"/>
      <c r="H372" s="33">
        <v>7.0000000000000007E-2</v>
      </c>
      <c r="I372" s="33"/>
      <c r="J372" s="33"/>
      <c r="K372" s="33">
        <v>0.54</v>
      </c>
      <c r="L372" s="33"/>
      <c r="M372" s="33">
        <v>13.8</v>
      </c>
      <c r="N372" s="33">
        <v>63.6</v>
      </c>
      <c r="O372" s="33">
        <v>15</v>
      </c>
      <c r="P372" s="33">
        <v>1.86</v>
      </c>
      <c r="Q372" s="33"/>
      <c r="R372" s="33"/>
    </row>
    <row r="373" spans="1:18" hidden="1" outlineLevel="1" x14ac:dyDescent="0.2">
      <c r="A373" s="5">
        <v>341</v>
      </c>
      <c r="B373" s="9" t="s">
        <v>54</v>
      </c>
      <c r="C373" s="6">
        <v>100</v>
      </c>
      <c r="D373" s="33">
        <v>1.279968</v>
      </c>
      <c r="E373" s="33">
        <v>0.27999299999999999</v>
      </c>
      <c r="F373" s="33">
        <v>11.573043999999999</v>
      </c>
      <c r="G373" s="33"/>
      <c r="H373" s="33">
        <v>5.3331999999999997E-2</v>
      </c>
      <c r="I373" s="33">
        <v>85.717857000000009</v>
      </c>
      <c r="J373" s="33">
        <v>0</v>
      </c>
      <c r="K373" s="33">
        <v>0.27999299999999999</v>
      </c>
      <c r="L373" s="33"/>
      <c r="M373" s="33">
        <v>48.572118999999994</v>
      </c>
      <c r="N373" s="33">
        <v>32.852511999999997</v>
      </c>
      <c r="O373" s="33">
        <v>18.572868999999997</v>
      </c>
      <c r="P373" s="33">
        <v>0.42665599999999998</v>
      </c>
      <c r="Q373" s="33"/>
      <c r="R373" s="33"/>
    </row>
    <row r="374" spans="1:18" hidden="1" outlineLevel="1" x14ac:dyDescent="0.2">
      <c r="A374" s="5"/>
      <c r="B374" s="11" t="s">
        <v>25</v>
      </c>
      <c r="C374" s="6"/>
      <c r="D374" s="33">
        <f t="shared" ref="D374:P374" si="8">SUM(D367:D373)</f>
        <v>31.579968000000001</v>
      </c>
      <c r="E374" s="33">
        <f t="shared" si="8"/>
        <v>28.949993000000003</v>
      </c>
      <c r="F374" s="33">
        <f t="shared" si="8"/>
        <v>157.70304400000001</v>
      </c>
      <c r="G374" s="33"/>
      <c r="H374" s="33">
        <f t="shared" si="8"/>
        <v>0.43333200000000005</v>
      </c>
      <c r="I374" s="33">
        <f t="shared" si="8"/>
        <v>165.62785700000001</v>
      </c>
      <c r="J374" s="33">
        <f t="shared" si="8"/>
        <v>75</v>
      </c>
      <c r="K374" s="33">
        <f t="shared" si="8"/>
        <v>8.1599930000000001</v>
      </c>
      <c r="L374" s="33"/>
      <c r="M374" s="33">
        <f t="shared" si="8"/>
        <v>240.54211900000001</v>
      </c>
      <c r="N374" s="33">
        <f t="shared" si="8"/>
        <v>352.58251200000001</v>
      </c>
      <c r="O374" s="33">
        <f t="shared" si="8"/>
        <v>175.34286900000001</v>
      </c>
      <c r="P374" s="33">
        <f t="shared" si="8"/>
        <v>67.80665599999999</v>
      </c>
      <c r="Q374" s="33"/>
      <c r="R374" s="33"/>
    </row>
    <row r="375" spans="1:18" ht="15" hidden="1" outlineLevel="1" x14ac:dyDescent="0.2">
      <c r="A375" s="5"/>
      <c r="B375" s="11" t="s">
        <v>26</v>
      </c>
      <c r="C375" s="6"/>
      <c r="D375" s="15">
        <f t="shared" ref="D375:P375" si="9">D374+D363</f>
        <v>55.039968000000002</v>
      </c>
      <c r="E375" s="15">
        <f>E374+E363</f>
        <v>53.549993000000001</v>
      </c>
      <c r="F375" s="15">
        <f>F374+F363</f>
        <v>226.66304400000001</v>
      </c>
      <c r="G375" s="15"/>
      <c r="H375" s="15">
        <f t="shared" si="9"/>
        <v>0.59333200000000008</v>
      </c>
      <c r="I375" s="15">
        <f t="shared" si="9"/>
        <v>209.097857</v>
      </c>
      <c r="J375" s="15">
        <f t="shared" si="9"/>
        <v>175</v>
      </c>
      <c r="K375" s="15">
        <f t="shared" si="9"/>
        <v>11.839993</v>
      </c>
      <c r="L375" s="15"/>
      <c r="M375" s="15">
        <f t="shared" si="9"/>
        <v>458.062119</v>
      </c>
      <c r="N375" s="15">
        <f t="shared" si="9"/>
        <v>710.64251200000001</v>
      </c>
      <c r="O375" s="15">
        <f t="shared" si="9"/>
        <v>275.96286900000001</v>
      </c>
      <c r="P375" s="15">
        <f t="shared" si="9"/>
        <v>77.266655999999983</v>
      </c>
      <c r="Q375" s="15"/>
      <c r="R375" s="15"/>
    </row>
    <row r="376" spans="1:18" hidden="1" collapsed="1" x14ac:dyDescent="0.2"/>
    <row r="377" spans="1:18" ht="15" hidden="1" x14ac:dyDescent="0.2">
      <c r="A377" s="35" t="s">
        <v>78</v>
      </c>
      <c r="C377" s="36"/>
      <c r="D377" s="38"/>
      <c r="E377" s="37"/>
      <c r="F377" s="37"/>
      <c r="G377" s="37"/>
      <c r="H377" s="38"/>
      <c r="I377" s="38"/>
      <c r="J377" s="40"/>
      <c r="K377" s="38"/>
      <c r="L377" s="38"/>
      <c r="M377" s="40"/>
      <c r="N377" s="37"/>
      <c r="O377" s="40"/>
      <c r="P377" s="39"/>
      <c r="Q377" s="39"/>
      <c r="R377" s="39"/>
    </row>
    <row r="378" spans="1:18" hidden="1" x14ac:dyDescent="0.2">
      <c r="A378" s="38"/>
      <c r="B378" s="12"/>
      <c r="C378" s="36"/>
      <c r="D378" s="38"/>
      <c r="E378" s="37"/>
      <c r="F378" s="37"/>
      <c r="G378" s="37"/>
      <c r="H378" s="38"/>
      <c r="I378" s="38"/>
      <c r="J378" s="40"/>
      <c r="K378" s="38"/>
      <c r="L378" s="38"/>
      <c r="M378" s="40"/>
      <c r="N378" s="37"/>
      <c r="O378" s="40"/>
      <c r="P378" s="39"/>
      <c r="Q378" s="39"/>
      <c r="R378" s="39"/>
    </row>
    <row r="379" spans="1:18" hidden="1" x14ac:dyDescent="0.2">
      <c r="A379" s="27" t="s">
        <v>32</v>
      </c>
      <c r="B379" s="13"/>
      <c r="C379" s="36"/>
      <c r="D379" s="38"/>
      <c r="E379" s="37"/>
      <c r="F379" s="37"/>
      <c r="G379" s="37"/>
      <c r="H379" s="38"/>
      <c r="I379" s="38"/>
      <c r="J379" s="40"/>
      <c r="K379" s="38"/>
      <c r="L379" s="38"/>
      <c r="M379" s="40"/>
      <c r="N379" s="37"/>
      <c r="O379" s="40"/>
      <c r="P379" s="39"/>
      <c r="Q379" s="39"/>
      <c r="R379" s="39"/>
    </row>
    <row r="380" spans="1:18" hidden="1" x14ac:dyDescent="0.2">
      <c r="A380" s="55">
        <v>1</v>
      </c>
      <c r="B380" s="8">
        <v>2</v>
      </c>
      <c r="C380" s="8">
        <v>3</v>
      </c>
      <c r="D380" s="8">
        <v>5</v>
      </c>
      <c r="E380" s="8">
        <v>7</v>
      </c>
      <c r="F380" s="8">
        <v>9</v>
      </c>
      <c r="G380" s="8"/>
      <c r="H380" s="8">
        <v>14</v>
      </c>
      <c r="I380" s="8">
        <v>15</v>
      </c>
      <c r="J380" s="8">
        <v>16</v>
      </c>
      <c r="K380" s="8">
        <v>17</v>
      </c>
      <c r="L380" s="8"/>
      <c r="M380" s="8">
        <v>18</v>
      </c>
      <c r="N380" s="8">
        <v>19</v>
      </c>
      <c r="O380" s="8">
        <v>20</v>
      </c>
      <c r="P380" s="8">
        <v>21</v>
      </c>
      <c r="Q380" s="8"/>
      <c r="R380" s="8"/>
    </row>
    <row r="381" spans="1:18" hidden="1" x14ac:dyDescent="0.2">
      <c r="A381" s="5">
        <v>176</v>
      </c>
      <c r="B381" s="17" t="s">
        <v>72</v>
      </c>
      <c r="C381" s="6" t="s">
        <v>52</v>
      </c>
      <c r="D381" s="33">
        <v>8.1999999999999993</v>
      </c>
      <c r="E381" s="33">
        <v>7.8</v>
      </c>
      <c r="F381" s="33">
        <v>32.97</v>
      </c>
      <c r="G381" s="33"/>
      <c r="H381" s="33">
        <v>0.11</v>
      </c>
      <c r="I381" s="33">
        <v>10.29</v>
      </c>
      <c r="J381" s="33">
        <v>29.4</v>
      </c>
      <c r="K381" s="33">
        <v>2.1</v>
      </c>
      <c r="L381" s="33"/>
      <c r="M381" s="33">
        <v>60.9</v>
      </c>
      <c r="N381" s="33">
        <v>65.099999999999994</v>
      </c>
      <c r="O381" s="33">
        <v>29.4</v>
      </c>
      <c r="P381" s="33">
        <v>1.05</v>
      </c>
      <c r="Q381" s="33"/>
      <c r="R381" s="33"/>
    </row>
    <row r="382" spans="1:18" hidden="1" outlineLevel="1" x14ac:dyDescent="0.2">
      <c r="A382" s="55">
        <v>3</v>
      </c>
      <c r="B382" s="9" t="s">
        <v>98</v>
      </c>
      <c r="C382" s="28">
        <v>50</v>
      </c>
      <c r="D382" s="29">
        <v>5.8</v>
      </c>
      <c r="E382" s="29">
        <v>15</v>
      </c>
      <c r="F382" s="29">
        <v>14.83</v>
      </c>
      <c r="G382" s="29"/>
      <c r="H382" s="29">
        <v>0.04</v>
      </c>
      <c r="I382" s="29">
        <v>0.11</v>
      </c>
      <c r="J382" s="29">
        <v>59</v>
      </c>
      <c r="K382" s="29"/>
      <c r="L382" s="29"/>
      <c r="M382" s="29">
        <v>139.19999999999999</v>
      </c>
      <c r="N382" s="29">
        <v>96</v>
      </c>
      <c r="O382" s="29">
        <v>9.4499999999999993</v>
      </c>
      <c r="P382" s="29">
        <v>0.49</v>
      </c>
      <c r="Q382" s="29"/>
      <c r="R382" s="29"/>
    </row>
    <row r="383" spans="1:18" hidden="1" collapsed="1" x14ac:dyDescent="0.2">
      <c r="A383" s="5">
        <v>379</v>
      </c>
      <c r="B383" s="5" t="s">
        <v>3</v>
      </c>
      <c r="C383" s="6">
        <v>200</v>
      </c>
      <c r="D383" s="33">
        <v>3.6</v>
      </c>
      <c r="E383" s="33">
        <v>2.67</v>
      </c>
      <c r="F383" s="33">
        <v>29.2</v>
      </c>
      <c r="G383" s="33"/>
      <c r="H383" s="33">
        <v>0.03</v>
      </c>
      <c r="I383" s="33">
        <v>1.47</v>
      </c>
      <c r="J383" s="33"/>
      <c r="K383" s="33"/>
      <c r="L383" s="33"/>
      <c r="M383" s="33">
        <v>158.66999999999999</v>
      </c>
      <c r="N383" s="33">
        <v>132</v>
      </c>
      <c r="O383" s="33">
        <v>29.33</v>
      </c>
      <c r="P383" s="33">
        <v>2.4</v>
      </c>
      <c r="Q383" s="33"/>
      <c r="R383" s="33"/>
    </row>
    <row r="384" spans="1:18" hidden="1" x14ac:dyDescent="0.2">
      <c r="A384" s="5" t="s">
        <v>4</v>
      </c>
      <c r="B384" s="5" t="s">
        <v>5</v>
      </c>
      <c r="C384" s="6">
        <v>50</v>
      </c>
      <c r="D384" s="33">
        <v>3.95</v>
      </c>
      <c r="E384" s="33">
        <v>0.5</v>
      </c>
      <c r="F384" s="33">
        <v>24.15</v>
      </c>
      <c r="G384" s="33"/>
      <c r="H384" s="33">
        <v>0.05</v>
      </c>
      <c r="I384" s="33"/>
      <c r="J384" s="33"/>
      <c r="K384" s="33">
        <v>0.65</v>
      </c>
      <c r="L384" s="33"/>
      <c r="M384" s="33">
        <v>11.5</v>
      </c>
      <c r="N384" s="33">
        <v>43.5</v>
      </c>
      <c r="O384" s="33">
        <v>16.5</v>
      </c>
      <c r="P384" s="33">
        <v>0.55000000000000004</v>
      </c>
      <c r="Q384" s="33"/>
      <c r="R384" s="33"/>
    </row>
    <row r="385" spans="1:18" hidden="1" x14ac:dyDescent="0.2">
      <c r="A385" s="5"/>
      <c r="B385" s="7" t="s">
        <v>81</v>
      </c>
      <c r="C385" s="6"/>
      <c r="D385" s="33">
        <f t="shared" ref="D385:P385" si="10">SUM(D381:D384)</f>
        <v>21.55</v>
      </c>
      <c r="E385" s="33">
        <f t="shared" si="10"/>
        <v>25.97</v>
      </c>
      <c r="F385" s="33">
        <f t="shared" si="10"/>
        <v>101.15</v>
      </c>
      <c r="G385" s="33"/>
      <c r="H385" s="33">
        <f t="shared" si="10"/>
        <v>0.22999999999999998</v>
      </c>
      <c r="I385" s="33">
        <f t="shared" si="10"/>
        <v>11.87</v>
      </c>
      <c r="J385" s="33">
        <f t="shared" si="10"/>
        <v>88.4</v>
      </c>
      <c r="K385" s="33">
        <f t="shared" si="10"/>
        <v>2.75</v>
      </c>
      <c r="L385" s="33"/>
      <c r="M385" s="33">
        <f t="shared" si="10"/>
        <v>370.27</v>
      </c>
      <c r="N385" s="33">
        <f t="shared" si="10"/>
        <v>336.6</v>
      </c>
      <c r="O385" s="33">
        <f t="shared" si="10"/>
        <v>84.679999999999993</v>
      </c>
      <c r="P385" s="33">
        <f t="shared" si="10"/>
        <v>4.49</v>
      </c>
      <c r="Q385" s="33"/>
      <c r="R385" s="33"/>
    </row>
    <row r="386" spans="1:18" hidden="1" x14ac:dyDescent="0.2">
      <c r="A386" s="1"/>
      <c r="B386" s="14"/>
      <c r="C386" s="2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hidden="1" x14ac:dyDescent="0.2">
      <c r="A387" s="27" t="s">
        <v>21</v>
      </c>
      <c r="B387" s="14"/>
      <c r="C387" s="2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hidden="1" x14ac:dyDescent="0.2">
      <c r="A388" s="55">
        <v>1</v>
      </c>
      <c r="B388" s="8">
        <v>2</v>
      </c>
      <c r="C388" s="8">
        <v>3</v>
      </c>
      <c r="D388" s="8">
        <v>5</v>
      </c>
      <c r="E388" s="8">
        <v>7</v>
      </c>
      <c r="F388" s="8">
        <v>9</v>
      </c>
      <c r="G388" s="8"/>
      <c r="H388" s="8">
        <v>14</v>
      </c>
      <c r="I388" s="8">
        <v>15</v>
      </c>
      <c r="J388" s="8">
        <v>16</v>
      </c>
      <c r="K388" s="8">
        <v>17</v>
      </c>
      <c r="L388" s="8"/>
      <c r="M388" s="8">
        <v>18</v>
      </c>
      <c r="N388" s="8">
        <v>19</v>
      </c>
      <c r="O388" s="8">
        <v>20</v>
      </c>
      <c r="P388" s="8">
        <v>21</v>
      </c>
      <c r="Q388" s="8"/>
      <c r="R388" s="8"/>
    </row>
    <row r="389" spans="1:18" hidden="1" x14ac:dyDescent="0.2">
      <c r="A389" s="5">
        <v>67</v>
      </c>
      <c r="B389" s="5" t="s">
        <v>43</v>
      </c>
      <c r="C389" s="6">
        <v>100</v>
      </c>
      <c r="D389" s="33">
        <v>1.62</v>
      </c>
      <c r="E389" s="33">
        <v>8.1999999999999993</v>
      </c>
      <c r="F389" s="33">
        <v>8.9</v>
      </c>
      <c r="G389" s="33"/>
      <c r="H389" s="33">
        <v>0.1</v>
      </c>
      <c r="I389" s="33">
        <v>13</v>
      </c>
      <c r="J389" s="33"/>
      <c r="K389" s="33">
        <v>2.95</v>
      </c>
      <c r="L389" s="33"/>
      <c r="M389" s="33">
        <v>40.4</v>
      </c>
      <c r="N389" s="33">
        <v>48.8</v>
      </c>
      <c r="O389" s="33">
        <v>23.4</v>
      </c>
      <c r="P389" s="33">
        <v>1.02</v>
      </c>
      <c r="Q389" s="33"/>
      <c r="R389" s="33"/>
    </row>
    <row r="390" spans="1:18" hidden="1" x14ac:dyDescent="0.2">
      <c r="A390" s="5">
        <v>96</v>
      </c>
      <c r="B390" s="5" t="s">
        <v>44</v>
      </c>
      <c r="C390" s="6">
        <v>250</v>
      </c>
      <c r="D390" s="33">
        <v>2.6</v>
      </c>
      <c r="E390" s="33">
        <v>2.5</v>
      </c>
      <c r="F390" s="33">
        <v>16.98</v>
      </c>
      <c r="G390" s="33"/>
      <c r="H390" s="33">
        <v>0.1</v>
      </c>
      <c r="I390" s="33">
        <v>7.5</v>
      </c>
      <c r="J390" s="33"/>
      <c r="K390" s="33">
        <v>2.4</v>
      </c>
      <c r="L390" s="33"/>
      <c r="M390" s="33">
        <v>38.5</v>
      </c>
      <c r="N390" s="33">
        <v>108.7</v>
      </c>
      <c r="O390" s="33">
        <v>31.75</v>
      </c>
      <c r="P390" s="33">
        <v>1</v>
      </c>
      <c r="Q390" s="33"/>
      <c r="R390" s="33"/>
    </row>
    <row r="391" spans="1:18" hidden="1" x14ac:dyDescent="0.2">
      <c r="A391" s="5">
        <v>295</v>
      </c>
      <c r="B391" s="9" t="s">
        <v>61</v>
      </c>
      <c r="C391" s="6">
        <v>130</v>
      </c>
      <c r="D391" s="33">
        <v>24.2</v>
      </c>
      <c r="E391" s="33">
        <v>13.6</v>
      </c>
      <c r="F391" s="33">
        <v>13.5</v>
      </c>
      <c r="G391" s="33"/>
      <c r="H391" s="33">
        <v>0.08</v>
      </c>
      <c r="I391" s="33">
        <v>0.2</v>
      </c>
      <c r="J391" s="33">
        <v>20</v>
      </c>
      <c r="K391" s="33">
        <v>0.38</v>
      </c>
      <c r="L391" s="33"/>
      <c r="M391" s="33">
        <v>44</v>
      </c>
      <c r="N391" s="33">
        <v>96</v>
      </c>
      <c r="O391" s="33">
        <v>26</v>
      </c>
      <c r="P391" s="33">
        <v>2.2000000000000002</v>
      </c>
      <c r="Q391" s="33"/>
      <c r="R391" s="33"/>
    </row>
    <row r="392" spans="1:18" hidden="1" x14ac:dyDescent="0.2">
      <c r="A392" s="5">
        <v>302</v>
      </c>
      <c r="B392" s="5" t="s">
        <v>45</v>
      </c>
      <c r="C392" s="6">
        <v>200</v>
      </c>
      <c r="D392" s="33">
        <v>11.87</v>
      </c>
      <c r="E392" s="33">
        <v>5.47</v>
      </c>
      <c r="F392" s="33">
        <v>23.12</v>
      </c>
      <c r="G392" s="33"/>
      <c r="H392" s="33">
        <v>0.27</v>
      </c>
      <c r="I392" s="33"/>
      <c r="J392" s="33"/>
      <c r="K392" s="33"/>
      <c r="L392" s="33"/>
      <c r="M392" s="33">
        <v>19.47</v>
      </c>
      <c r="N392" s="33">
        <v>160.6</v>
      </c>
      <c r="O392" s="33">
        <v>186.67</v>
      </c>
      <c r="P392" s="33">
        <v>6.68</v>
      </c>
      <c r="Q392" s="33"/>
      <c r="R392" s="33"/>
    </row>
    <row r="393" spans="1:18" hidden="1" x14ac:dyDescent="0.2">
      <c r="A393" s="5">
        <v>389</v>
      </c>
      <c r="B393" s="5" t="s">
        <v>46</v>
      </c>
      <c r="C393" s="6">
        <v>200</v>
      </c>
      <c r="D393" s="33">
        <v>1</v>
      </c>
      <c r="E393" s="33">
        <v>0.2</v>
      </c>
      <c r="F393" s="33">
        <v>20.2</v>
      </c>
      <c r="G393" s="33"/>
      <c r="H393" s="33">
        <v>0.02</v>
      </c>
      <c r="I393" s="33">
        <v>4</v>
      </c>
      <c r="J393" s="33"/>
      <c r="K393" s="33">
        <v>0.2</v>
      </c>
      <c r="L393" s="33"/>
      <c r="M393" s="33">
        <v>14</v>
      </c>
      <c r="N393" s="33">
        <v>14</v>
      </c>
      <c r="O393" s="33">
        <v>8</v>
      </c>
      <c r="P393" s="33">
        <v>2.8</v>
      </c>
      <c r="Q393" s="33"/>
      <c r="R393" s="33"/>
    </row>
    <row r="394" spans="1:18" hidden="1" x14ac:dyDescent="0.2">
      <c r="A394" s="5" t="s">
        <v>4</v>
      </c>
      <c r="B394" s="5" t="s">
        <v>23</v>
      </c>
      <c r="C394" s="6">
        <v>60</v>
      </c>
      <c r="D394" s="33">
        <v>3.36</v>
      </c>
      <c r="E394" s="33">
        <v>0.66</v>
      </c>
      <c r="F394" s="33">
        <v>29.64</v>
      </c>
      <c r="G394" s="33"/>
      <c r="H394" s="33">
        <v>7.0000000000000007E-2</v>
      </c>
      <c r="I394" s="33"/>
      <c r="J394" s="33"/>
      <c r="K394" s="33">
        <v>0.54</v>
      </c>
      <c r="L394" s="33"/>
      <c r="M394" s="33">
        <v>13.8</v>
      </c>
      <c r="N394" s="33">
        <v>63.6</v>
      </c>
      <c r="O394" s="33">
        <v>15</v>
      </c>
      <c r="P394" s="33">
        <v>1.86</v>
      </c>
      <c r="Q394" s="33"/>
      <c r="R394" s="33"/>
    </row>
    <row r="395" spans="1:18" hidden="1" x14ac:dyDescent="0.2">
      <c r="A395" s="5">
        <v>338</v>
      </c>
      <c r="B395" s="5" t="s">
        <v>24</v>
      </c>
      <c r="C395" s="6">
        <v>100</v>
      </c>
      <c r="D395" s="33">
        <v>1.5066289999999998</v>
      </c>
      <c r="E395" s="33">
        <v>0.50665399999999994</v>
      </c>
      <c r="F395" s="33">
        <v>20.999475</v>
      </c>
      <c r="G395" s="33"/>
      <c r="H395" s="33">
        <v>3.9999E-2</v>
      </c>
      <c r="I395" s="33">
        <v>9.9997499999999988</v>
      </c>
      <c r="J395" s="33">
        <v>0</v>
      </c>
      <c r="K395" s="33">
        <v>0.39998999999999996</v>
      </c>
      <c r="L395" s="33"/>
      <c r="M395" s="33">
        <v>7.9997999999999996</v>
      </c>
      <c r="N395" s="33">
        <v>27.999299999999998</v>
      </c>
      <c r="O395" s="33">
        <v>41.998950000000001</v>
      </c>
      <c r="P395" s="33">
        <v>0.59998499999999999</v>
      </c>
      <c r="Q395" s="33"/>
      <c r="R395" s="33"/>
    </row>
    <row r="396" spans="1:18" hidden="1" x14ac:dyDescent="0.2">
      <c r="A396" s="5"/>
      <c r="B396" s="7" t="s">
        <v>25</v>
      </c>
      <c r="C396" s="6"/>
      <c r="D396" s="33">
        <f t="shared" ref="D396:P396" si="11">SUM(D389:D395)</f>
        <v>46.156628999999995</v>
      </c>
      <c r="E396" s="33">
        <f t="shared" si="11"/>
        <v>31.136653999999997</v>
      </c>
      <c r="F396" s="33">
        <f t="shared" si="11"/>
        <v>133.33947499999999</v>
      </c>
      <c r="G396" s="33"/>
      <c r="H396" s="33">
        <f t="shared" si="11"/>
        <v>0.67999900000000013</v>
      </c>
      <c r="I396" s="33">
        <f t="shared" si="11"/>
        <v>34.699749999999995</v>
      </c>
      <c r="J396" s="33">
        <f t="shared" si="11"/>
        <v>20</v>
      </c>
      <c r="K396" s="33">
        <f t="shared" si="11"/>
        <v>6.8699899999999996</v>
      </c>
      <c r="L396" s="33"/>
      <c r="M396" s="33">
        <f t="shared" si="11"/>
        <v>178.16980000000001</v>
      </c>
      <c r="N396" s="33">
        <f t="shared" si="11"/>
        <v>519.69929999999999</v>
      </c>
      <c r="O396" s="33">
        <f t="shared" si="11"/>
        <v>332.81894999999997</v>
      </c>
      <c r="P396" s="33">
        <f t="shared" si="11"/>
        <v>16.159984999999999</v>
      </c>
      <c r="Q396" s="33"/>
      <c r="R396" s="33"/>
    </row>
    <row r="397" spans="1:18" ht="15" hidden="1" x14ac:dyDescent="0.2">
      <c r="A397" s="5"/>
      <c r="B397" s="7" t="s">
        <v>26</v>
      </c>
      <c r="C397" s="6"/>
      <c r="D397" s="15">
        <f t="shared" ref="D397:P397" si="12">D396+D385</f>
        <v>67.706628999999992</v>
      </c>
      <c r="E397" s="15">
        <f t="shared" si="12"/>
        <v>57.106653999999992</v>
      </c>
      <c r="F397" s="15">
        <f t="shared" si="12"/>
        <v>234.489475</v>
      </c>
      <c r="G397" s="15"/>
      <c r="H397" s="15">
        <f t="shared" si="12"/>
        <v>0.90999900000000011</v>
      </c>
      <c r="I397" s="15">
        <f t="shared" si="12"/>
        <v>46.569749999999992</v>
      </c>
      <c r="J397" s="15">
        <f t="shared" si="12"/>
        <v>108.4</v>
      </c>
      <c r="K397" s="15">
        <f t="shared" si="12"/>
        <v>9.6199899999999996</v>
      </c>
      <c r="L397" s="15"/>
      <c r="M397" s="15">
        <f t="shared" si="12"/>
        <v>548.43979999999999</v>
      </c>
      <c r="N397" s="15">
        <f t="shared" si="12"/>
        <v>856.29930000000002</v>
      </c>
      <c r="O397" s="15">
        <f t="shared" si="12"/>
        <v>417.49894999999998</v>
      </c>
      <c r="P397" s="15">
        <f t="shared" si="12"/>
        <v>20.649985000000001</v>
      </c>
      <c r="Q397" s="15"/>
      <c r="R397" s="15"/>
    </row>
    <row r="398" spans="1:18" hidden="1" x14ac:dyDescent="0.2">
      <c r="A398" s="1"/>
      <c r="B398" s="14"/>
      <c r="C398" s="2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 ht="15" hidden="1" x14ac:dyDescent="0.2">
      <c r="A399" s="35" t="s">
        <v>79</v>
      </c>
      <c r="B399" s="14"/>
      <c r="C399" s="2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 hidden="1" x14ac:dyDescent="0.2">
      <c r="A400" s="1"/>
      <c r="B400" s="14"/>
      <c r="C400" s="2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hidden="1" x14ac:dyDescent="0.2">
      <c r="A401" s="27" t="s">
        <v>32</v>
      </c>
      <c r="B401" s="14"/>
      <c r="C401" s="2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 hidden="1" x14ac:dyDescent="0.2">
      <c r="A402" s="55">
        <v>1</v>
      </c>
      <c r="B402" s="8">
        <v>2</v>
      </c>
      <c r="C402" s="8">
        <v>3</v>
      </c>
      <c r="D402" s="8">
        <v>5</v>
      </c>
      <c r="E402" s="8">
        <v>7</v>
      </c>
      <c r="F402" s="8">
        <v>9</v>
      </c>
      <c r="G402" s="8"/>
      <c r="H402" s="8">
        <v>14</v>
      </c>
      <c r="I402" s="8">
        <v>15</v>
      </c>
      <c r="J402" s="8">
        <v>16</v>
      </c>
      <c r="K402" s="8">
        <v>17</v>
      </c>
      <c r="L402" s="8"/>
      <c r="M402" s="8">
        <v>18</v>
      </c>
      <c r="N402" s="8">
        <v>19</v>
      </c>
      <c r="O402" s="8">
        <v>20</v>
      </c>
      <c r="P402" s="8">
        <v>21</v>
      </c>
      <c r="Q402" s="8"/>
      <c r="R402" s="8"/>
    </row>
    <row r="403" spans="1:18" hidden="1" x14ac:dyDescent="0.2">
      <c r="A403" s="5">
        <v>222</v>
      </c>
      <c r="B403" s="5" t="s">
        <v>48</v>
      </c>
      <c r="C403" s="6">
        <v>200</v>
      </c>
      <c r="D403" s="33">
        <v>15.3</v>
      </c>
      <c r="E403" s="33">
        <v>23.2</v>
      </c>
      <c r="F403" s="33">
        <v>40.200000000000003</v>
      </c>
      <c r="G403" s="33"/>
      <c r="H403" s="33">
        <v>0.12</v>
      </c>
      <c r="I403" s="33">
        <v>0.4</v>
      </c>
      <c r="J403" s="33">
        <v>120</v>
      </c>
      <c r="K403" s="33">
        <v>1.6</v>
      </c>
      <c r="L403" s="33"/>
      <c r="M403" s="33">
        <v>260</v>
      </c>
      <c r="N403" s="33">
        <v>233.23</v>
      </c>
      <c r="O403" s="33">
        <v>44</v>
      </c>
      <c r="P403" s="33">
        <v>1.8</v>
      </c>
      <c r="Q403" s="33"/>
      <c r="R403" s="33"/>
    </row>
    <row r="404" spans="1:18" hidden="1" x14ac:dyDescent="0.2">
      <c r="A404" s="5" t="s">
        <v>4</v>
      </c>
      <c r="B404" s="5" t="s">
        <v>67</v>
      </c>
      <c r="C404" s="6">
        <v>20</v>
      </c>
      <c r="D404" s="33">
        <v>1.42</v>
      </c>
      <c r="E404" s="33">
        <v>1</v>
      </c>
      <c r="F404" s="33">
        <v>11.04</v>
      </c>
      <c r="G404" s="33"/>
      <c r="H404" s="33">
        <v>0.01</v>
      </c>
      <c r="I404" s="33">
        <v>0.2</v>
      </c>
      <c r="J404" s="33">
        <v>5</v>
      </c>
      <c r="K404" s="33">
        <v>0.02</v>
      </c>
      <c r="L404" s="33"/>
      <c r="M404" s="33">
        <v>63.4</v>
      </c>
      <c r="N404" s="33">
        <v>15.8</v>
      </c>
      <c r="O404" s="33">
        <v>6.8</v>
      </c>
      <c r="P404" s="33">
        <v>0.04</v>
      </c>
      <c r="Q404" s="33"/>
      <c r="R404" s="33"/>
    </row>
    <row r="405" spans="1:18" hidden="1" x14ac:dyDescent="0.2">
      <c r="A405" s="5">
        <v>377</v>
      </c>
      <c r="B405" s="5" t="s">
        <v>33</v>
      </c>
      <c r="C405" s="6" t="s">
        <v>107</v>
      </c>
      <c r="D405" s="33">
        <v>0.53</v>
      </c>
      <c r="E405" s="33"/>
      <c r="F405" s="33">
        <v>9.8699999999999992</v>
      </c>
      <c r="G405" s="33"/>
      <c r="H405" s="33"/>
      <c r="I405" s="33">
        <v>2.13</v>
      </c>
      <c r="J405" s="33"/>
      <c r="K405" s="33"/>
      <c r="L405" s="33"/>
      <c r="M405" s="33">
        <v>15.33</v>
      </c>
      <c r="N405" s="33">
        <v>23.2</v>
      </c>
      <c r="O405" s="33">
        <v>12.27</v>
      </c>
      <c r="P405" s="33">
        <v>2.13</v>
      </c>
      <c r="Q405" s="33"/>
      <c r="R405" s="33"/>
    </row>
    <row r="406" spans="1:18" hidden="1" x14ac:dyDescent="0.2">
      <c r="A406" s="5" t="s">
        <v>4</v>
      </c>
      <c r="B406" s="5" t="s">
        <v>5</v>
      </c>
      <c r="C406" s="6">
        <v>50</v>
      </c>
      <c r="D406" s="33">
        <v>3.95</v>
      </c>
      <c r="E406" s="33">
        <v>0.5</v>
      </c>
      <c r="F406" s="33">
        <v>24.15</v>
      </c>
      <c r="G406" s="33"/>
      <c r="H406" s="33">
        <v>0.05</v>
      </c>
      <c r="I406" s="33"/>
      <c r="J406" s="33"/>
      <c r="K406" s="33">
        <v>0.65</v>
      </c>
      <c r="L406" s="33"/>
      <c r="M406" s="33">
        <v>11.5</v>
      </c>
      <c r="N406" s="33">
        <v>43.5</v>
      </c>
      <c r="O406" s="33">
        <v>16.5</v>
      </c>
      <c r="P406" s="33">
        <v>0.55000000000000004</v>
      </c>
      <c r="Q406" s="33"/>
      <c r="R406" s="33"/>
    </row>
    <row r="407" spans="1:18" hidden="1" x14ac:dyDescent="0.2">
      <c r="A407" s="5"/>
      <c r="B407" s="7" t="s">
        <v>81</v>
      </c>
      <c r="C407" s="6"/>
      <c r="D407" s="33">
        <f t="shared" ref="D407:P407" si="13">SUM(D403:D406)</f>
        <v>21.2</v>
      </c>
      <c r="E407" s="33">
        <f t="shared" si="13"/>
        <v>24.7</v>
      </c>
      <c r="F407" s="33">
        <f t="shared" si="13"/>
        <v>85.259999999999991</v>
      </c>
      <c r="G407" s="33"/>
      <c r="H407" s="33">
        <f t="shared" si="13"/>
        <v>0.18</v>
      </c>
      <c r="I407" s="33">
        <f t="shared" si="13"/>
        <v>2.73</v>
      </c>
      <c r="J407" s="33">
        <f t="shared" si="13"/>
        <v>125</v>
      </c>
      <c r="K407" s="33">
        <f t="shared" si="13"/>
        <v>2.27</v>
      </c>
      <c r="L407" s="33"/>
      <c r="M407" s="33">
        <f t="shared" si="13"/>
        <v>350.22999999999996</v>
      </c>
      <c r="N407" s="33">
        <f t="shared" si="13"/>
        <v>315.73</v>
      </c>
      <c r="O407" s="33">
        <f t="shared" si="13"/>
        <v>79.569999999999993</v>
      </c>
      <c r="P407" s="33">
        <f t="shared" si="13"/>
        <v>4.5199999999999996</v>
      </c>
      <c r="Q407" s="33"/>
      <c r="R407" s="33"/>
    </row>
    <row r="408" spans="1:18" hidden="1" x14ac:dyDescent="0.2">
      <c r="A408" s="1"/>
      <c r="B408" s="14"/>
      <c r="C408" s="2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hidden="1" x14ac:dyDescent="0.2">
      <c r="A409" s="27" t="s">
        <v>21</v>
      </c>
      <c r="B409" s="14"/>
      <c r="C409" s="2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 hidden="1" x14ac:dyDescent="0.2">
      <c r="A410" s="55">
        <v>1</v>
      </c>
      <c r="B410" s="8">
        <v>2</v>
      </c>
      <c r="C410" s="8">
        <v>3</v>
      </c>
      <c r="D410" s="8">
        <v>5</v>
      </c>
      <c r="E410" s="8">
        <v>7</v>
      </c>
      <c r="F410" s="8">
        <v>9</v>
      </c>
      <c r="G410" s="8"/>
      <c r="H410" s="8">
        <v>14</v>
      </c>
      <c r="I410" s="8">
        <v>15</v>
      </c>
      <c r="J410" s="8">
        <v>16</v>
      </c>
      <c r="K410" s="8">
        <v>17</v>
      </c>
      <c r="L410" s="8"/>
      <c r="M410" s="8">
        <v>18</v>
      </c>
      <c r="N410" s="8">
        <v>19</v>
      </c>
      <c r="O410" s="8">
        <v>20</v>
      </c>
      <c r="P410" s="8">
        <v>21</v>
      </c>
      <c r="Q410" s="8"/>
      <c r="R410" s="8"/>
    </row>
    <row r="411" spans="1:18" hidden="1" x14ac:dyDescent="0.2">
      <c r="A411" s="5">
        <v>45</v>
      </c>
      <c r="B411" s="5" t="s">
        <v>73</v>
      </c>
      <c r="C411" s="6">
        <v>100</v>
      </c>
      <c r="D411" s="33">
        <v>1.33</v>
      </c>
      <c r="E411" s="33">
        <v>6.08</v>
      </c>
      <c r="F411" s="33">
        <v>8.52</v>
      </c>
      <c r="G411" s="33"/>
      <c r="H411" s="33">
        <v>0.02</v>
      </c>
      <c r="I411" s="33">
        <v>24.43</v>
      </c>
      <c r="J411" s="33"/>
      <c r="K411" s="33">
        <v>2.31</v>
      </c>
      <c r="L411" s="33"/>
      <c r="M411" s="33">
        <v>44</v>
      </c>
      <c r="N411" s="33">
        <v>28.32</v>
      </c>
      <c r="O411" s="33">
        <v>16</v>
      </c>
      <c r="P411" s="33">
        <v>0.52</v>
      </c>
      <c r="Q411" s="33"/>
      <c r="R411" s="33"/>
    </row>
    <row r="412" spans="1:18" hidden="1" x14ac:dyDescent="0.2">
      <c r="A412" s="5">
        <v>102</v>
      </c>
      <c r="B412" s="5" t="s">
        <v>50</v>
      </c>
      <c r="C412" s="6">
        <v>300</v>
      </c>
      <c r="D412" s="33">
        <v>5.88</v>
      </c>
      <c r="E412" s="33">
        <v>6.39</v>
      </c>
      <c r="F412" s="33">
        <v>23.07</v>
      </c>
      <c r="G412" s="33"/>
      <c r="H412" s="33">
        <v>0.18</v>
      </c>
      <c r="I412" s="33">
        <v>6.99</v>
      </c>
      <c r="J412" s="33"/>
      <c r="K412" s="33">
        <v>2.94</v>
      </c>
      <c r="L412" s="33"/>
      <c r="M412" s="33">
        <v>49.77</v>
      </c>
      <c r="N412" s="33">
        <v>65.33</v>
      </c>
      <c r="O412" s="33">
        <v>45.9</v>
      </c>
      <c r="P412" s="33">
        <v>2.19</v>
      </c>
      <c r="Q412" s="33"/>
      <c r="R412" s="33"/>
    </row>
    <row r="413" spans="1:18" hidden="1" x14ac:dyDescent="0.2">
      <c r="A413" s="5">
        <v>288</v>
      </c>
      <c r="B413" s="17" t="s">
        <v>22</v>
      </c>
      <c r="C413" s="6">
        <v>120</v>
      </c>
      <c r="D413" s="29">
        <v>22</v>
      </c>
      <c r="E413" s="29">
        <v>8.5</v>
      </c>
      <c r="F413" s="29">
        <v>2.4</v>
      </c>
      <c r="G413" s="29"/>
      <c r="H413" s="29">
        <v>0.05</v>
      </c>
      <c r="I413" s="29"/>
      <c r="J413" s="29">
        <v>24</v>
      </c>
      <c r="K413" s="29">
        <v>0.2</v>
      </c>
      <c r="L413" s="29"/>
      <c r="M413" s="29">
        <v>48</v>
      </c>
      <c r="N413" s="29">
        <v>172</v>
      </c>
      <c r="O413" s="29">
        <v>24</v>
      </c>
      <c r="P413" s="29">
        <v>2.4</v>
      </c>
      <c r="Q413" s="29"/>
      <c r="R413" s="29"/>
    </row>
    <row r="414" spans="1:18" hidden="1" x14ac:dyDescent="0.2">
      <c r="A414" s="5">
        <v>309</v>
      </c>
      <c r="B414" s="5" t="s">
        <v>51</v>
      </c>
      <c r="C414" s="6" t="s">
        <v>52</v>
      </c>
      <c r="D414" s="33">
        <v>7.14</v>
      </c>
      <c r="E414" s="33">
        <v>17.5</v>
      </c>
      <c r="F414" s="33">
        <v>39.9</v>
      </c>
      <c r="G414" s="33"/>
      <c r="H414" s="33">
        <v>0.08</v>
      </c>
      <c r="I414" s="33"/>
      <c r="J414" s="33"/>
      <c r="K414" s="33">
        <v>2.73</v>
      </c>
      <c r="L414" s="33"/>
      <c r="M414" s="33">
        <v>16.8</v>
      </c>
      <c r="N414" s="33">
        <v>48.3</v>
      </c>
      <c r="O414" s="33">
        <v>10.5</v>
      </c>
      <c r="P414" s="33">
        <v>1.05</v>
      </c>
      <c r="Q414" s="33"/>
      <c r="R414" s="33"/>
    </row>
    <row r="415" spans="1:18" hidden="1" x14ac:dyDescent="0.2">
      <c r="A415" s="5">
        <v>349</v>
      </c>
      <c r="B415" s="5" t="s">
        <v>53</v>
      </c>
      <c r="C415" s="6">
        <v>200</v>
      </c>
      <c r="D415" s="33">
        <v>1.1599999999999999</v>
      </c>
      <c r="E415" s="33">
        <v>0.3</v>
      </c>
      <c r="F415" s="33">
        <v>47.26</v>
      </c>
      <c r="G415" s="33"/>
      <c r="H415" s="33">
        <v>0.02</v>
      </c>
      <c r="I415" s="33">
        <v>0.8</v>
      </c>
      <c r="J415" s="33"/>
      <c r="K415" s="33">
        <v>0.2</v>
      </c>
      <c r="L415" s="33"/>
      <c r="M415" s="33">
        <v>5.84</v>
      </c>
      <c r="N415" s="33">
        <v>46</v>
      </c>
      <c r="O415" s="33">
        <v>33</v>
      </c>
      <c r="P415" s="33">
        <v>0.96</v>
      </c>
      <c r="Q415" s="33"/>
      <c r="R415" s="33"/>
    </row>
    <row r="416" spans="1:18" hidden="1" x14ac:dyDescent="0.2">
      <c r="A416" s="5" t="s">
        <v>4</v>
      </c>
      <c r="B416" s="5" t="s">
        <v>23</v>
      </c>
      <c r="C416" s="6">
        <v>60</v>
      </c>
      <c r="D416" s="33">
        <v>3.36</v>
      </c>
      <c r="E416" s="33">
        <v>0.66</v>
      </c>
      <c r="F416" s="33">
        <v>29.64</v>
      </c>
      <c r="G416" s="33"/>
      <c r="H416" s="33">
        <v>7.0000000000000007E-2</v>
      </c>
      <c r="I416" s="33"/>
      <c r="J416" s="33"/>
      <c r="K416" s="33">
        <v>0.54</v>
      </c>
      <c r="L416" s="33"/>
      <c r="M416" s="33">
        <v>13.8</v>
      </c>
      <c r="N416" s="33">
        <v>63.6</v>
      </c>
      <c r="O416" s="33">
        <v>15</v>
      </c>
      <c r="P416" s="33">
        <v>1.86</v>
      </c>
      <c r="Q416" s="33"/>
      <c r="R416" s="33"/>
    </row>
    <row r="417" spans="1:18" hidden="1" outlineLevel="1" x14ac:dyDescent="0.2">
      <c r="A417" s="55">
        <v>338</v>
      </c>
      <c r="B417" s="17" t="s">
        <v>6</v>
      </c>
      <c r="C417" s="28">
        <v>100</v>
      </c>
      <c r="D417" s="29">
        <v>0.39998999999999996</v>
      </c>
      <c r="E417" s="29">
        <v>0.39998999999999996</v>
      </c>
      <c r="F417" s="29">
        <v>9.7997549999999993</v>
      </c>
      <c r="G417" s="29"/>
      <c r="H417" s="29">
        <v>2.6665999999999999E-2</v>
      </c>
      <c r="I417" s="29">
        <v>9.9997499999999988</v>
      </c>
      <c r="J417" s="29">
        <v>0</v>
      </c>
      <c r="K417" s="29">
        <v>0.19999499999999998</v>
      </c>
      <c r="L417" s="29"/>
      <c r="M417" s="29">
        <v>15.999599999999999</v>
      </c>
      <c r="N417" s="29">
        <v>10.999725</v>
      </c>
      <c r="O417" s="29">
        <v>8.9997749999999996</v>
      </c>
      <c r="P417" s="29">
        <v>2.1999449999999996</v>
      </c>
      <c r="Q417" s="29"/>
      <c r="R417" s="29"/>
    </row>
    <row r="418" spans="1:18" hidden="1" collapsed="1" x14ac:dyDescent="0.2">
      <c r="A418" s="5"/>
      <c r="B418" s="7" t="s">
        <v>25</v>
      </c>
      <c r="C418" s="6"/>
      <c r="D418" s="33">
        <f t="shared" ref="D418:P418" si="14">SUM(D411:D417)</f>
        <v>41.26999</v>
      </c>
      <c r="E418" s="33">
        <f t="shared" si="14"/>
        <v>39.829989999999995</v>
      </c>
      <c r="F418" s="33">
        <f t="shared" si="14"/>
        <v>160.58975500000003</v>
      </c>
      <c r="G418" s="33"/>
      <c r="H418" s="33">
        <f t="shared" si="14"/>
        <v>0.44666600000000006</v>
      </c>
      <c r="I418" s="33">
        <f t="shared" si="14"/>
        <v>42.219749999999998</v>
      </c>
      <c r="J418" s="33">
        <f t="shared" si="14"/>
        <v>24</v>
      </c>
      <c r="K418" s="33">
        <f t="shared" si="14"/>
        <v>9.1199949999999976</v>
      </c>
      <c r="L418" s="33"/>
      <c r="M418" s="33">
        <f t="shared" si="14"/>
        <v>194.20960000000002</v>
      </c>
      <c r="N418" s="33">
        <f t="shared" si="14"/>
        <v>434.54972500000002</v>
      </c>
      <c r="O418" s="33">
        <f t="shared" si="14"/>
        <v>153.39977500000001</v>
      </c>
      <c r="P418" s="33">
        <f t="shared" si="14"/>
        <v>11.179944999999998</v>
      </c>
      <c r="Q418" s="33"/>
      <c r="R418" s="33"/>
    </row>
    <row r="419" spans="1:18" ht="15" hidden="1" x14ac:dyDescent="0.2">
      <c r="A419" s="5"/>
      <c r="B419" s="7" t="s">
        <v>26</v>
      </c>
      <c r="C419" s="6"/>
      <c r="D419" s="15">
        <f t="shared" ref="D419:P419" si="15">D418+D407</f>
        <v>62.469989999999996</v>
      </c>
      <c r="E419" s="15">
        <f t="shared" si="15"/>
        <v>64.529989999999998</v>
      </c>
      <c r="F419" s="15">
        <f t="shared" si="15"/>
        <v>245.84975500000002</v>
      </c>
      <c r="G419" s="15"/>
      <c r="H419" s="15">
        <f t="shared" si="15"/>
        <v>0.62666600000000006</v>
      </c>
      <c r="I419" s="15">
        <f t="shared" si="15"/>
        <v>44.949749999999995</v>
      </c>
      <c r="J419" s="15">
        <f t="shared" si="15"/>
        <v>149</v>
      </c>
      <c r="K419" s="15">
        <f t="shared" si="15"/>
        <v>11.389994999999997</v>
      </c>
      <c r="L419" s="15"/>
      <c r="M419" s="15">
        <f t="shared" si="15"/>
        <v>544.43959999999993</v>
      </c>
      <c r="N419" s="15">
        <f t="shared" si="15"/>
        <v>750.2797250000001</v>
      </c>
      <c r="O419" s="15">
        <f t="shared" si="15"/>
        <v>232.969775</v>
      </c>
      <c r="P419" s="15">
        <f t="shared" si="15"/>
        <v>15.699944999999998</v>
      </c>
      <c r="Q419" s="15"/>
      <c r="R419" s="15"/>
    </row>
    <row r="420" spans="1:18" hidden="1" x14ac:dyDescent="0.2"/>
    <row r="421" spans="1:18" ht="15" hidden="1" x14ac:dyDescent="0.2">
      <c r="A421" s="35" t="s">
        <v>80</v>
      </c>
    </row>
    <row r="422" spans="1:18" hidden="1" x14ac:dyDescent="0.2"/>
    <row r="423" spans="1:18" hidden="1" x14ac:dyDescent="0.2">
      <c r="A423" s="27" t="s">
        <v>32</v>
      </c>
      <c r="B423" s="14"/>
      <c r="C423" s="2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 hidden="1" x14ac:dyDescent="0.2">
      <c r="A424" s="55">
        <v>1</v>
      </c>
      <c r="B424" s="8">
        <v>2</v>
      </c>
      <c r="C424" s="8">
        <v>3</v>
      </c>
      <c r="D424" s="8">
        <v>5</v>
      </c>
      <c r="E424" s="8">
        <v>7</v>
      </c>
      <c r="F424" s="8">
        <v>9</v>
      </c>
      <c r="G424" s="8"/>
      <c r="H424" s="8">
        <v>14</v>
      </c>
      <c r="I424" s="8">
        <v>15</v>
      </c>
      <c r="J424" s="8">
        <v>16</v>
      </c>
      <c r="K424" s="8">
        <v>17</v>
      </c>
      <c r="L424" s="8"/>
      <c r="M424" s="8">
        <v>18</v>
      </c>
      <c r="N424" s="8">
        <v>19</v>
      </c>
      <c r="O424" s="8">
        <v>20</v>
      </c>
      <c r="P424" s="8">
        <v>21</v>
      </c>
      <c r="Q424" s="8"/>
      <c r="R424" s="8"/>
    </row>
    <row r="425" spans="1:18" ht="25.5" hidden="1" outlineLevel="1" x14ac:dyDescent="0.2">
      <c r="A425" s="55">
        <v>173</v>
      </c>
      <c r="B425" s="16" t="s">
        <v>0</v>
      </c>
      <c r="C425" s="28">
        <v>250</v>
      </c>
      <c r="D425" s="29">
        <v>7.63</v>
      </c>
      <c r="E425" s="29">
        <v>5</v>
      </c>
      <c r="F425" s="29" t="e">
        <f>SUM(#REF!)</f>
        <v>#REF!</v>
      </c>
      <c r="G425" s="29"/>
      <c r="H425" s="29">
        <v>0.28000000000000003</v>
      </c>
      <c r="I425" s="29">
        <v>2.6</v>
      </c>
      <c r="J425" s="29">
        <v>40</v>
      </c>
      <c r="K425" s="29">
        <v>1.08</v>
      </c>
      <c r="L425" s="29"/>
      <c r="M425" s="29">
        <v>277</v>
      </c>
      <c r="N425" s="29">
        <v>394.25</v>
      </c>
      <c r="O425" s="29">
        <v>99.5</v>
      </c>
      <c r="P425" s="29">
        <v>2.63</v>
      </c>
      <c r="Q425" s="29"/>
      <c r="R425" s="29"/>
    </row>
    <row r="426" spans="1:18" hidden="1" collapsed="1" x14ac:dyDescent="0.2">
      <c r="A426" s="5">
        <v>447</v>
      </c>
      <c r="B426" s="19" t="s">
        <v>71</v>
      </c>
      <c r="C426" s="6">
        <v>50</v>
      </c>
      <c r="D426" s="33">
        <v>7.23</v>
      </c>
      <c r="E426" s="33">
        <v>9.14</v>
      </c>
      <c r="F426" s="33">
        <v>25.41</v>
      </c>
      <c r="G426" s="33"/>
      <c r="H426" s="33">
        <v>0.03</v>
      </c>
      <c r="I426" s="33">
        <v>0.05</v>
      </c>
      <c r="J426" s="33">
        <v>71.180000000000007</v>
      </c>
      <c r="K426" s="33">
        <v>0.42</v>
      </c>
      <c r="L426" s="33"/>
      <c r="M426" s="33">
        <v>26.73</v>
      </c>
      <c r="N426" s="33">
        <v>9.89</v>
      </c>
      <c r="O426" s="33">
        <v>57.23</v>
      </c>
      <c r="P426" s="33">
        <v>0.63</v>
      </c>
      <c r="Q426" s="33"/>
      <c r="R426" s="33"/>
    </row>
    <row r="427" spans="1:18" hidden="1" x14ac:dyDescent="0.2">
      <c r="A427" s="5">
        <v>376</v>
      </c>
      <c r="B427" s="17" t="s">
        <v>41</v>
      </c>
      <c r="C427" s="6" t="s">
        <v>49</v>
      </c>
      <c r="D427" s="33">
        <v>0.53</v>
      </c>
      <c r="E427" s="33"/>
      <c r="F427" s="33">
        <v>9.4700000000000006</v>
      </c>
      <c r="G427" s="33"/>
      <c r="H427" s="33"/>
      <c r="I427" s="33">
        <v>0.27</v>
      </c>
      <c r="J427" s="33"/>
      <c r="K427" s="33"/>
      <c r="L427" s="33"/>
      <c r="M427" s="33">
        <v>13.6</v>
      </c>
      <c r="N427" s="33">
        <v>22.13</v>
      </c>
      <c r="O427" s="33">
        <v>11.73</v>
      </c>
      <c r="P427" s="33">
        <v>2.13</v>
      </c>
      <c r="Q427" s="33"/>
      <c r="R427" s="33"/>
    </row>
    <row r="428" spans="1:18" s="18" customFormat="1" hidden="1" x14ac:dyDescent="0.2">
      <c r="A428" s="14">
        <v>1</v>
      </c>
      <c r="B428" s="41" t="s">
        <v>99</v>
      </c>
      <c r="C428" s="41">
        <v>40</v>
      </c>
      <c r="D428" s="42">
        <v>2.36</v>
      </c>
      <c r="E428" s="42">
        <v>7.79</v>
      </c>
      <c r="F428" s="42">
        <v>14.89</v>
      </c>
      <c r="G428" s="42"/>
      <c r="H428" s="42">
        <v>0.03</v>
      </c>
      <c r="I428" s="42"/>
      <c r="J428" s="42">
        <v>40</v>
      </c>
      <c r="K428" s="42"/>
      <c r="L428" s="42"/>
      <c r="M428" s="42">
        <v>8.4</v>
      </c>
      <c r="N428" s="42">
        <v>22.5</v>
      </c>
      <c r="O428" s="42">
        <v>4.2</v>
      </c>
      <c r="P428" s="42">
        <v>0.35</v>
      </c>
      <c r="Q428" s="42"/>
      <c r="R428" s="42"/>
    </row>
    <row r="429" spans="1:18" hidden="1" outlineLevel="1" x14ac:dyDescent="0.2">
      <c r="A429" s="5">
        <v>209</v>
      </c>
      <c r="B429" s="17" t="s">
        <v>40</v>
      </c>
      <c r="C429" s="6">
        <v>40</v>
      </c>
      <c r="D429" s="33">
        <v>5.08</v>
      </c>
      <c r="E429" s="33">
        <v>4.5999999999999996</v>
      </c>
      <c r="F429" s="33">
        <v>0.28000000000000003</v>
      </c>
      <c r="G429" s="33"/>
      <c r="H429" s="33">
        <v>0.03</v>
      </c>
      <c r="I429" s="33"/>
      <c r="J429" s="33">
        <v>100</v>
      </c>
      <c r="K429" s="33">
        <v>0.24</v>
      </c>
      <c r="L429" s="33"/>
      <c r="M429" s="33">
        <v>22</v>
      </c>
      <c r="N429" s="33">
        <v>76.8</v>
      </c>
      <c r="O429" s="33">
        <v>4.8</v>
      </c>
      <c r="P429" s="33">
        <v>1</v>
      </c>
      <c r="Q429" s="33"/>
      <c r="R429" s="33"/>
    </row>
    <row r="430" spans="1:18" hidden="1" collapsed="1" x14ac:dyDescent="0.2">
      <c r="A430" s="5"/>
      <c r="B430" s="10" t="s">
        <v>81</v>
      </c>
      <c r="C430" s="6"/>
      <c r="D430" s="33">
        <f t="shared" ref="D430:P430" si="16">SUM(D425:D429)</f>
        <v>22.83</v>
      </c>
      <c r="E430" s="33">
        <f t="shared" si="16"/>
        <v>26.53</v>
      </c>
      <c r="F430" s="33" t="e">
        <f t="shared" si="16"/>
        <v>#REF!</v>
      </c>
      <c r="G430" s="33"/>
      <c r="H430" s="33">
        <f t="shared" si="16"/>
        <v>0.37000000000000011</v>
      </c>
      <c r="I430" s="33">
        <f t="shared" si="16"/>
        <v>2.92</v>
      </c>
      <c r="J430" s="33">
        <f t="shared" si="16"/>
        <v>251.18</v>
      </c>
      <c r="K430" s="33">
        <f t="shared" si="16"/>
        <v>1.74</v>
      </c>
      <c r="L430" s="33"/>
      <c r="M430" s="33">
        <f t="shared" si="16"/>
        <v>347.73</v>
      </c>
      <c r="N430" s="33">
        <f t="shared" si="16"/>
        <v>525.56999999999994</v>
      </c>
      <c r="O430" s="33">
        <f t="shared" si="16"/>
        <v>177.45999999999998</v>
      </c>
      <c r="P430" s="33">
        <f t="shared" si="16"/>
        <v>6.7399999999999993</v>
      </c>
      <c r="Q430" s="33"/>
      <c r="R430" s="33"/>
    </row>
    <row r="431" spans="1:18" hidden="1" x14ac:dyDescent="0.2">
      <c r="A431" s="1"/>
      <c r="B431" s="18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idden="1" x14ac:dyDescent="0.2">
      <c r="A432" s="27" t="s">
        <v>21</v>
      </c>
      <c r="B432" s="18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idden="1" x14ac:dyDescent="0.2">
      <c r="A433" s="55">
        <v>1</v>
      </c>
      <c r="B433" s="8">
        <v>2</v>
      </c>
      <c r="C433" s="8">
        <v>3</v>
      </c>
      <c r="D433" s="8">
        <v>5</v>
      </c>
      <c r="E433" s="8">
        <v>7</v>
      </c>
      <c r="F433" s="8">
        <v>9</v>
      </c>
      <c r="G433" s="8"/>
      <c r="H433" s="8">
        <v>14</v>
      </c>
      <c r="I433" s="8">
        <v>15</v>
      </c>
      <c r="J433" s="8">
        <v>16</v>
      </c>
      <c r="K433" s="8">
        <v>17</v>
      </c>
      <c r="L433" s="8"/>
      <c r="M433" s="8">
        <v>18</v>
      </c>
      <c r="N433" s="8">
        <v>19</v>
      </c>
      <c r="O433" s="8">
        <v>20</v>
      </c>
      <c r="P433" s="8">
        <v>21</v>
      </c>
      <c r="Q433" s="8"/>
      <c r="R433" s="8"/>
    </row>
    <row r="434" spans="1:18" hidden="1" x14ac:dyDescent="0.2">
      <c r="A434" s="5">
        <v>54</v>
      </c>
      <c r="B434" s="17" t="s">
        <v>55</v>
      </c>
      <c r="C434" s="6">
        <v>100</v>
      </c>
      <c r="D434" s="33">
        <v>1.31</v>
      </c>
      <c r="E434" s="33">
        <v>7.16</v>
      </c>
      <c r="F434" s="33">
        <v>12.11</v>
      </c>
      <c r="G434" s="33"/>
      <c r="H434" s="33">
        <v>0.02</v>
      </c>
      <c r="I434" s="33">
        <v>8.56</v>
      </c>
      <c r="J434" s="33"/>
      <c r="K434" s="33">
        <v>2.3199999999999998</v>
      </c>
      <c r="L434" s="33"/>
      <c r="M434" s="33">
        <v>34.4</v>
      </c>
      <c r="N434" s="33">
        <v>37.130000000000003</v>
      </c>
      <c r="O434" s="33">
        <v>19.7</v>
      </c>
      <c r="P434" s="33">
        <v>1.72</v>
      </c>
      <c r="Q434" s="33"/>
      <c r="R434" s="33"/>
    </row>
    <row r="435" spans="1:18" hidden="1" x14ac:dyDescent="0.2">
      <c r="A435" s="5">
        <v>88</v>
      </c>
      <c r="B435" s="17" t="s">
        <v>56</v>
      </c>
      <c r="C435" s="6">
        <v>300</v>
      </c>
      <c r="D435" s="33">
        <v>3.16</v>
      </c>
      <c r="E435" s="33">
        <v>10.97</v>
      </c>
      <c r="F435" s="33">
        <v>9.75</v>
      </c>
      <c r="G435" s="33"/>
      <c r="H435" s="33">
        <v>0.09</v>
      </c>
      <c r="I435" s="33">
        <v>22.17</v>
      </c>
      <c r="J435" s="33"/>
      <c r="K435" s="33">
        <v>2.85</v>
      </c>
      <c r="L435" s="33"/>
      <c r="M435" s="33">
        <v>40.770000000000003</v>
      </c>
      <c r="N435" s="33">
        <v>56.91</v>
      </c>
      <c r="O435" s="33">
        <v>26.64</v>
      </c>
      <c r="P435" s="33">
        <v>0.99</v>
      </c>
      <c r="Q435" s="33"/>
      <c r="R435" s="33"/>
    </row>
    <row r="436" spans="1:18" hidden="1" x14ac:dyDescent="0.2">
      <c r="A436" s="5">
        <v>234</v>
      </c>
      <c r="B436" s="9" t="s">
        <v>83</v>
      </c>
      <c r="C436" s="6">
        <v>100</v>
      </c>
      <c r="D436" s="33">
        <v>17.38</v>
      </c>
      <c r="E436" s="33">
        <v>14.38</v>
      </c>
      <c r="F436" s="33">
        <v>9.3800000000000008</v>
      </c>
      <c r="G436" s="33"/>
      <c r="H436" s="33">
        <v>0.09</v>
      </c>
      <c r="I436" s="33">
        <v>0.44</v>
      </c>
      <c r="J436" s="33">
        <v>12.13</v>
      </c>
      <c r="K436" s="33">
        <v>0.63</v>
      </c>
      <c r="L436" s="33"/>
      <c r="M436" s="33">
        <v>53.88</v>
      </c>
      <c r="N436" s="33"/>
      <c r="O436" s="33">
        <v>26.13</v>
      </c>
      <c r="P436" s="33">
        <v>0.75</v>
      </c>
      <c r="Q436" s="33"/>
      <c r="R436" s="33"/>
    </row>
    <row r="437" spans="1:18" hidden="1" x14ac:dyDescent="0.2">
      <c r="A437" s="5">
        <v>310</v>
      </c>
      <c r="B437" s="9" t="s">
        <v>57</v>
      </c>
      <c r="C437" s="6">
        <v>200</v>
      </c>
      <c r="D437" s="33">
        <v>4</v>
      </c>
      <c r="E437" s="33">
        <v>0.8</v>
      </c>
      <c r="F437" s="33">
        <v>31.6</v>
      </c>
      <c r="G437" s="33"/>
      <c r="H437" s="33">
        <v>0.2</v>
      </c>
      <c r="I437" s="33">
        <v>29</v>
      </c>
      <c r="J437" s="33"/>
      <c r="K437" s="33">
        <v>0.2</v>
      </c>
      <c r="L437" s="33"/>
      <c r="M437" s="33">
        <v>24</v>
      </c>
      <c r="N437" s="33">
        <v>108</v>
      </c>
      <c r="O437" s="33">
        <v>44</v>
      </c>
      <c r="P437" s="33">
        <v>1.6</v>
      </c>
      <c r="Q437" s="33"/>
      <c r="R437" s="33"/>
    </row>
    <row r="438" spans="1:18" hidden="1" x14ac:dyDescent="0.2">
      <c r="A438" s="5">
        <v>388</v>
      </c>
      <c r="B438" s="9" t="s">
        <v>37</v>
      </c>
      <c r="C438" s="6">
        <v>200</v>
      </c>
      <c r="D438" s="33">
        <v>0.4</v>
      </c>
      <c r="E438" s="33">
        <v>0.27</v>
      </c>
      <c r="F438" s="33">
        <v>17.2</v>
      </c>
      <c r="G438" s="33"/>
      <c r="H438" s="33">
        <v>0.01</v>
      </c>
      <c r="I438" s="43">
        <v>100</v>
      </c>
      <c r="J438" s="33"/>
      <c r="K438" s="33"/>
      <c r="L438" s="33"/>
      <c r="M438" s="33">
        <v>7.73</v>
      </c>
      <c r="N438" s="33">
        <v>2.13</v>
      </c>
      <c r="O438" s="33">
        <v>2.67</v>
      </c>
      <c r="P438" s="33">
        <v>0.53</v>
      </c>
      <c r="Q438" s="33"/>
      <c r="R438" s="33"/>
    </row>
    <row r="439" spans="1:18" hidden="1" x14ac:dyDescent="0.2">
      <c r="A439" s="5" t="s">
        <v>4</v>
      </c>
      <c r="B439" s="9" t="s">
        <v>5</v>
      </c>
      <c r="C439" s="6">
        <v>30</v>
      </c>
      <c r="D439" s="33">
        <v>2.37</v>
      </c>
      <c r="E439" s="33">
        <v>0.3</v>
      </c>
      <c r="F439" s="33">
        <v>14.49</v>
      </c>
      <c r="G439" s="33"/>
      <c r="H439" s="33">
        <v>0.03</v>
      </c>
      <c r="I439" s="33"/>
      <c r="J439" s="33"/>
      <c r="K439" s="33">
        <v>0.39</v>
      </c>
      <c r="L439" s="33"/>
      <c r="M439" s="33">
        <v>6.9</v>
      </c>
      <c r="N439" s="33">
        <v>26.1</v>
      </c>
      <c r="O439" s="33">
        <v>9.9</v>
      </c>
      <c r="P439" s="33">
        <v>0.33</v>
      </c>
      <c r="Q439" s="33"/>
      <c r="R439" s="33"/>
    </row>
    <row r="440" spans="1:18" hidden="1" x14ac:dyDescent="0.2">
      <c r="A440" s="5" t="s">
        <v>4</v>
      </c>
      <c r="B440" s="9" t="s">
        <v>23</v>
      </c>
      <c r="C440" s="6">
        <v>60</v>
      </c>
      <c r="D440" s="33">
        <v>3.36</v>
      </c>
      <c r="E440" s="33">
        <v>0.66</v>
      </c>
      <c r="F440" s="33">
        <v>29.64</v>
      </c>
      <c r="G440" s="33"/>
      <c r="H440" s="33">
        <v>7.0000000000000007E-2</v>
      </c>
      <c r="I440" s="33"/>
      <c r="J440" s="33"/>
      <c r="K440" s="33">
        <v>0.54</v>
      </c>
      <c r="L440" s="33"/>
      <c r="M440" s="33">
        <v>13.8</v>
      </c>
      <c r="N440" s="33">
        <v>63.6</v>
      </c>
      <c r="O440" s="33">
        <v>15</v>
      </c>
      <c r="P440" s="33">
        <v>1.86</v>
      </c>
      <c r="Q440" s="33"/>
      <c r="R440" s="33"/>
    </row>
    <row r="441" spans="1:18" hidden="1" outlineLevel="1" x14ac:dyDescent="0.2">
      <c r="A441" s="5">
        <v>341</v>
      </c>
      <c r="B441" s="9" t="s">
        <v>54</v>
      </c>
      <c r="C441" s="6">
        <v>100</v>
      </c>
      <c r="D441" s="33">
        <v>1.279968</v>
      </c>
      <c r="E441" s="33">
        <v>0.27999299999999999</v>
      </c>
      <c r="F441" s="33">
        <v>11.573043999999999</v>
      </c>
      <c r="G441" s="33"/>
      <c r="H441" s="33">
        <v>5.3331999999999997E-2</v>
      </c>
      <c r="I441" s="33">
        <v>85.717857000000009</v>
      </c>
      <c r="J441" s="33">
        <v>0</v>
      </c>
      <c r="K441" s="33">
        <v>0.27999299999999999</v>
      </c>
      <c r="L441" s="33"/>
      <c r="M441" s="33">
        <v>48.572118999999994</v>
      </c>
      <c r="N441" s="33">
        <v>32.852511999999997</v>
      </c>
      <c r="O441" s="33">
        <v>18.572868999999997</v>
      </c>
      <c r="P441" s="33">
        <v>0.42665599999999998</v>
      </c>
      <c r="Q441" s="33"/>
      <c r="R441" s="33"/>
    </row>
    <row r="442" spans="1:18" hidden="1" collapsed="1" x14ac:dyDescent="0.2">
      <c r="A442" s="5"/>
      <c r="B442" s="11" t="s">
        <v>25</v>
      </c>
      <c r="C442" s="6"/>
      <c r="D442" s="33">
        <f t="shared" ref="D442:P442" si="17">SUM(D434:D441)</f>
        <v>33.259968000000001</v>
      </c>
      <c r="E442" s="33">
        <f t="shared" si="17"/>
        <v>34.819992999999997</v>
      </c>
      <c r="F442" s="33">
        <f t="shared" si="17"/>
        <v>135.743044</v>
      </c>
      <c r="G442" s="33"/>
      <c r="H442" s="33">
        <f t="shared" si="17"/>
        <v>0.56333200000000005</v>
      </c>
      <c r="I442" s="33">
        <f t="shared" si="17"/>
        <v>245.88785700000003</v>
      </c>
      <c r="J442" s="33">
        <f t="shared" si="17"/>
        <v>12.13</v>
      </c>
      <c r="K442" s="33">
        <f t="shared" si="17"/>
        <v>7.2099929999999999</v>
      </c>
      <c r="L442" s="33"/>
      <c r="M442" s="33">
        <f t="shared" si="17"/>
        <v>230.052119</v>
      </c>
      <c r="N442" s="33">
        <f t="shared" si="17"/>
        <v>326.72251199999999</v>
      </c>
      <c r="O442" s="33">
        <f t="shared" si="17"/>
        <v>162.61286899999999</v>
      </c>
      <c r="P442" s="33">
        <f t="shared" si="17"/>
        <v>8.2066560000000006</v>
      </c>
      <c r="Q442" s="33"/>
      <c r="R442" s="33"/>
    </row>
    <row r="443" spans="1:18" ht="15" hidden="1" x14ac:dyDescent="0.2">
      <c r="A443" s="5"/>
      <c r="B443" s="10" t="s">
        <v>26</v>
      </c>
      <c r="C443" s="6"/>
      <c r="D443" s="15">
        <f t="shared" ref="D443:P443" si="18">D442+D430</f>
        <v>56.089967999999999</v>
      </c>
      <c r="E443" s="15">
        <f t="shared" si="18"/>
        <v>61.349992999999998</v>
      </c>
      <c r="F443" s="15" t="e">
        <f t="shared" si="18"/>
        <v>#REF!</v>
      </c>
      <c r="G443" s="15"/>
      <c r="H443" s="15">
        <f t="shared" si="18"/>
        <v>0.93333200000000016</v>
      </c>
      <c r="I443" s="15">
        <f t="shared" si="18"/>
        <v>248.80785700000001</v>
      </c>
      <c r="J443" s="15">
        <f t="shared" si="18"/>
        <v>263.31</v>
      </c>
      <c r="K443" s="15">
        <f t="shared" si="18"/>
        <v>8.9499929999999992</v>
      </c>
      <c r="L443" s="15"/>
      <c r="M443" s="15">
        <f t="shared" si="18"/>
        <v>577.78211899999997</v>
      </c>
      <c r="N443" s="15">
        <f t="shared" si="18"/>
        <v>852.29251199999999</v>
      </c>
      <c r="O443" s="15">
        <f t="shared" si="18"/>
        <v>340.07286899999997</v>
      </c>
      <c r="P443" s="15">
        <f t="shared" si="18"/>
        <v>14.946656000000001</v>
      </c>
      <c r="Q443" s="15"/>
      <c r="R443" s="15"/>
    </row>
    <row r="444" spans="1:18" hidden="1" x14ac:dyDescent="0.2">
      <c r="A444" s="1"/>
      <c r="B444" s="18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5" hidden="1" x14ac:dyDescent="0.2">
      <c r="A445" s="35" t="s">
        <v>75</v>
      </c>
      <c r="B445" s="18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idden="1" x14ac:dyDescent="0.2">
      <c r="A446" s="1"/>
      <c r="B446" s="18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idden="1" x14ac:dyDescent="0.2">
      <c r="A447" s="27" t="s">
        <v>32</v>
      </c>
      <c r="B447" s="18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idden="1" x14ac:dyDescent="0.2">
      <c r="A448" s="55">
        <v>1</v>
      </c>
      <c r="B448" s="8">
        <v>2</v>
      </c>
      <c r="C448" s="8">
        <v>3</v>
      </c>
      <c r="D448" s="8">
        <v>5</v>
      </c>
      <c r="E448" s="8">
        <v>7</v>
      </c>
      <c r="F448" s="8">
        <v>9</v>
      </c>
      <c r="G448" s="8"/>
      <c r="H448" s="8">
        <v>14</v>
      </c>
      <c r="I448" s="8">
        <v>15</v>
      </c>
      <c r="J448" s="8">
        <v>16</v>
      </c>
      <c r="K448" s="8">
        <v>17</v>
      </c>
      <c r="L448" s="8"/>
      <c r="M448" s="8">
        <v>18</v>
      </c>
      <c r="N448" s="8">
        <v>19</v>
      </c>
      <c r="O448" s="8">
        <v>20</v>
      </c>
      <c r="P448" s="8">
        <v>21</v>
      </c>
      <c r="Q448" s="8"/>
      <c r="R448" s="8"/>
    </row>
    <row r="449" spans="1:18" hidden="1" x14ac:dyDescent="0.2">
      <c r="A449" s="5">
        <v>175</v>
      </c>
      <c r="B449" s="17" t="s">
        <v>58</v>
      </c>
      <c r="C449" s="6">
        <v>200</v>
      </c>
      <c r="D449" s="33">
        <v>3.3</v>
      </c>
      <c r="E449" s="33">
        <v>8.6</v>
      </c>
      <c r="F449" s="33">
        <v>23.2</v>
      </c>
      <c r="G449" s="33"/>
      <c r="H449" s="33">
        <v>0.4</v>
      </c>
      <c r="I449" s="33">
        <v>1.9</v>
      </c>
      <c r="J449" s="33">
        <v>71.599999999999994</v>
      </c>
      <c r="K449" s="33">
        <v>0.4</v>
      </c>
      <c r="L449" s="33"/>
      <c r="M449" s="33">
        <v>92.3</v>
      </c>
      <c r="N449" s="33">
        <v>108.4</v>
      </c>
      <c r="O449" s="33">
        <v>26.7</v>
      </c>
      <c r="P449" s="33">
        <v>1.3</v>
      </c>
      <c r="Q449" s="33"/>
      <c r="R449" s="33"/>
    </row>
    <row r="450" spans="1:18" hidden="1" x14ac:dyDescent="0.2">
      <c r="A450" s="55">
        <v>15</v>
      </c>
      <c r="B450" s="9" t="s">
        <v>1</v>
      </c>
      <c r="C450" s="28">
        <v>30</v>
      </c>
      <c r="D450" s="29">
        <v>6.96</v>
      </c>
      <c r="E450" s="29">
        <v>8.85</v>
      </c>
      <c r="F450" s="29" t="e">
        <f>SUM(#REF!)</f>
        <v>#REF!</v>
      </c>
      <c r="G450" s="29"/>
      <c r="H450" s="29">
        <v>0.01</v>
      </c>
      <c r="I450" s="29">
        <v>0.21</v>
      </c>
      <c r="J450" s="29">
        <v>78</v>
      </c>
      <c r="K450" s="29">
        <v>0.15</v>
      </c>
      <c r="L450" s="29"/>
      <c r="M450" s="29">
        <v>264</v>
      </c>
      <c r="N450" s="29">
        <v>150</v>
      </c>
      <c r="O450" s="29">
        <v>10.5</v>
      </c>
      <c r="P450" s="29">
        <v>0.3</v>
      </c>
      <c r="Q450" s="29"/>
      <c r="R450" s="29"/>
    </row>
    <row r="451" spans="1:18" hidden="1" x14ac:dyDescent="0.2">
      <c r="A451" s="5">
        <v>14</v>
      </c>
      <c r="B451" s="9" t="s">
        <v>2</v>
      </c>
      <c r="C451" s="6">
        <v>10</v>
      </c>
      <c r="D451" s="33">
        <v>0.1</v>
      </c>
      <c r="E451" s="33">
        <v>7.2</v>
      </c>
      <c r="F451" s="33">
        <v>0.13</v>
      </c>
      <c r="G451" s="33"/>
      <c r="H451" s="33">
        <v>0</v>
      </c>
      <c r="I451" s="33"/>
      <c r="J451" s="33">
        <v>40</v>
      </c>
      <c r="K451" s="33">
        <v>0.1</v>
      </c>
      <c r="L451" s="33"/>
      <c r="M451" s="33">
        <v>2.4</v>
      </c>
      <c r="N451" s="33">
        <v>3</v>
      </c>
      <c r="O451" s="33"/>
      <c r="P451" s="33"/>
      <c r="Q451" s="33"/>
      <c r="R451" s="33"/>
    </row>
    <row r="452" spans="1:18" hidden="1" x14ac:dyDescent="0.2">
      <c r="A452" s="5">
        <v>377</v>
      </c>
      <c r="B452" s="5" t="s">
        <v>33</v>
      </c>
      <c r="C452" s="6" t="s">
        <v>107</v>
      </c>
      <c r="D452" s="33">
        <v>0.53</v>
      </c>
      <c r="E452" s="33"/>
      <c r="F452" s="33">
        <v>9.8699999999999992</v>
      </c>
      <c r="G452" s="33"/>
      <c r="H452" s="33"/>
      <c r="I452" s="33">
        <v>2.13</v>
      </c>
      <c r="J452" s="33"/>
      <c r="K452" s="33"/>
      <c r="L452" s="33"/>
      <c r="M452" s="33">
        <v>15.33</v>
      </c>
      <c r="N452" s="33">
        <v>23.2</v>
      </c>
      <c r="O452" s="33">
        <v>12.27</v>
      </c>
      <c r="P452" s="33">
        <v>2.13</v>
      </c>
      <c r="Q452" s="33"/>
      <c r="R452" s="33"/>
    </row>
    <row r="453" spans="1:18" hidden="1" x14ac:dyDescent="0.2">
      <c r="A453" s="5" t="s">
        <v>4</v>
      </c>
      <c r="B453" s="9" t="s">
        <v>5</v>
      </c>
      <c r="C453" s="6">
        <v>50</v>
      </c>
      <c r="D453" s="33">
        <v>3.95</v>
      </c>
      <c r="E453" s="33">
        <v>0.5</v>
      </c>
      <c r="F453" s="33">
        <v>24.15</v>
      </c>
      <c r="G453" s="33"/>
      <c r="H453" s="33">
        <v>0.05</v>
      </c>
      <c r="I453" s="33"/>
      <c r="J453" s="33"/>
      <c r="K453" s="33">
        <v>0.65</v>
      </c>
      <c r="L453" s="33"/>
      <c r="M453" s="33">
        <v>11.5</v>
      </c>
      <c r="N453" s="33">
        <v>43.5</v>
      </c>
      <c r="O453" s="33">
        <v>16.5</v>
      </c>
      <c r="P453" s="33">
        <v>0.55000000000000004</v>
      </c>
      <c r="Q453" s="33"/>
      <c r="R453" s="33"/>
    </row>
    <row r="454" spans="1:18" hidden="1" x14ac:dyDescent="0.2">
      <c r="A454" s="5"/>
      <c r="B454" s="10" t="s">
        <v>81</v>
      </c>
      <c r="C454" s="6"/>
      <c r="D454" s="33">
        <f t="shared" ref="D454:P454" si="19">SUM(D449:D453)</f>
        <v>14.84</v>
      </c>
      <c r="E454" s="33">
        <f t="shared" si="19"/>
        <v>25.15</v>
      </c>
      <c r="F454" s="33" t="e">
        <f t="shared" si="19"/>
        <v>#REF!</v>
      </c>
      <c r="G454" s="33"/>
      <c r="H454" s="33">
        <f t="shared" si="19"/>
        <v>0.46</v>
      </c>
      <c r="I454" s="33">
        <f t="shared" si="19"/>
        <v>4.24</v>
      </c>
      <c r="J454" s="33">
        <f t="shared" si="19"/>
        <v>189.6</v>
      </c>
      <c r="K454" s="33">
        <f t="shared" si="19"/>
        <v>1.3</v>
      </c>
      <c r="L454" s="33"/>
      <c r="M454" s="33">
        <f t="shared" si="19"/>
        <v>385.53</v>
      </c>
      <c r="N454" s="33">
        <f t="shared" si="19"/>
        <v>328.09999999999997</v>
      </c>
      <c r="O454" s="33">
        <f t="shared" si="19"/>
        <v>65.97</v>
      </c>
      <c r="P454" s="33">
        <f t="shared" si="19"/>
        <v>4.28</v>
      </c>
      <c r="Q454" s="33"/>
      <c r="R454" s="33"/>
    </row>
    <row r="455" spans="1:18" hidden="1" x14ac:dyDescent="0.2">
      <c r="A455" s="1"/>
      <c r="B455" s="18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idden="1" x14ac:dyDescent="0.2">
      <c r="A456" s="27" t="s">
        <v>21</v>
      </c>
      <c r="B456" s="18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idden="1" x14ac:dyDescent="0.2">
      <c r="A457" s="55">
        <v>1</v>
      </c>
      <c r="B457" s="8">
        <v>2</v>
      </c>
      <c r="C457" s="8">
        <v>3</v>
      </c>
      <c r="D457" s="8">
        <v>5</v>
      </c>
      <c r="E457" s="8">
        <v>7</v>
      </c>
      <c r="F457" s="8">
        <v>9</v>
      </c>
      <c r="G457" s="8"/>
      <c r="H457" s="8">
        <v>14</v>
      </c>
      <c r="I457" s="8">
        <v>15</v>
      </c>
      <c r="J457" s="8">
        <v>16</v>
      </c>
      <c r="K457" s="8">
        <v>17</v>
      </c>
      <c r="L457" s="8"/>
      <c r="M457" s="8">
        <v>18</v>
      </c>
      <c r="N457" s="8">
        <v>19</v>
      </c>
      <c r="O457" s="8">
        <v>20</v>
      </c>
      <c r="P457" s="8">
        <v>21</v>
      </c>
      <c r="Q457" s="8"/>
      <c r="R457" s="8"/>
    </row>
    <row r="458" spans="1:18" hidden="1" x14ac:dyDescent="0.2">
      <c r="A458" s="5">
        <v>73</v>
      </c>
      <c r="B458" s="17" t="s">
        <v>60</v>
      </c>
      <c r="C458" s="6">
        <v>100</v>
      </c>
      <c r="D458" s="33">
        <v>1.01</v>
      </c>
      <c r="E458" s="33">
        <v>0.5</v>
      </c>
      <c r="F458" s="33">
        <v>5.39</v>
      </c>
      <c r="G458" s="33"/>
      <c r="H458" s="33">
        <v>0.04</v>
      </c>
      <c r="I458" s="33">
        <v>6.51</v>
      </c>
      <c r="J458" s="33"/>
      <c r="K458" s="33">
        <v>2.39</v>
      </c>
      <c r="L458" s="33"/>
      <c r="M458" s="33">
        <v>5.09</v>
      </c>
      <c r="N458" s="33">
        <v>75.67</v>
      </c>
      <c r="O458" s="33">
        <v>17.27</v>
      </c>
      <c r="P458" s="33">
        <v>0.69</v>
      </c>
      <c r="Q458" s="33"/>
      <c r="R458" s="33"/>
    </row>
    <row r="459" spans="1:18" hidden="1" x14ac:dyDescent="0.2">
      <c r="A459" s="5">
        <v>99</v>
      </c>
      <c r="B459" s="17" t="s">
        <v>35</v>
      </c>
      <c r="C459" s="6">
        <v>300</v>
      </c>
      <c r="D459" s="33">
        <v>2.73</v>
      </c>
      <c r="E459" s="33">
        <v>2.79</v>
      </c>
      <c r="F459" s="33">
        <v>13.5</v>
      </c>
      <c r="G459" s="33"/>
      <c r="H459" s="33">
        <v>0.09</v>
      </c>
      <c r="I459" s="33">
        <v>12.75</v>
      </c>
      <c r="J459" s="33"/>
      <c r="K459" s="33">
        <v>2.91</v>
      </c>
      <c r="L459" s="33"/>
      <c r="M459" s="33">
        <v>51.9</v>
      </c>
      <c r="N459" s="33">
        <v>225.9</v>
      </c>
      <c r="O459" s="33">
        <v>33</v>
      </c>
      <c r="P459" s="33">
        <v>0.99</v>
      </c>
      <c r="Q459" s="33"/>
      <c r="R459" s="33"/>
    </row>
    <row r="460" spans="1:18" hidden="1" x14ac:dyDescent="0.2">
      <c r="A460" s="5">
        <v>295</v>
      </c>
      <c r="B460" s="9" t="s">
        <v>61</v>
      </c>
      <c r="C460" s="6">
        <v>130</v>
      </c>
      <c r="D460" s="33">
        <v>29.2</v>
      </c>
      <c r="E460" s="33">
        <v>13.6</v>
      </c>
      <c r="F460" s="33">
        <v>13.5</v>
      </c>
      <c r="G460" s="33"/>
      <c r="H460" s="33">
        <v>0.08</v>
      </c>
      <c r="I460" s="33">
        <v>0.2</v>
      </c>
      <c r="J460" s="33">
        <v>20</v>
      </c>
      <c r="K460" s="33">
        <v>0.38</v>
      </c>
      <c r="L460" s="33"/>
      <c r="M460" s="33">
        <v>19.62</v>
      </c>
      <c r="N460" s="33">
        <v>96</v>
      </c>
      <c r="O460" s="33">
        <v>26</v>
      </c>
      <c r="P460" s="33">
        <v>2.2000000000000002</v>
      </c>
      <c r="Q460" s="33"/>
      <c r="R460" s="33"/>
    </row>
    <row r="461" spans="1:18" hidden="1" x14ac:dyDescent="0.2">
      <c r="A461" s="5">
        <v>309</v>
      </c>
      <c r="B461" s="5" t="s">
        <v>51</v>
      </c>
      <c r="C461" s="6" t="s">
        <v>52</v>
      </c>
      <c r="D461" s="33">
        <v>7.14</v>
      </c>
      <c r="E461" s="33">
        <v>17.5</v>
      </c>
      <c r="F461" s="33">
        <v>39.9</v>
      </c>
      <c r="G461" s="33"/>
      <c r="H461" s="33">
        <v>0.08</v>
      </c>
      <c r="I461" s="33"/>
      <c r="J461" s="33"/>
      <c r="K461" s="33">
        <v>2.73</v>
      </c>
      <c r="L461" s="33"/>
      <c r="M461" s="33">
        <v>16.8</v>
      </c>
      <c r="N461" s="33">
        <v>48.3</v>
      </c>
      <c r="O461" s="33">
        <v>10.5</v>
      </c>
      <c r="P461" s="33">
        <v>1.05</v>
      </c>
      <c r="Q461" s="33"/>
      <c r="R461" s="33"/>
    </row>
    <row r="462" spans="1:18" hidden="1" x14ac:dyDescent="0.2">
      <c r="A462" s="5">
        <v>348</v>
      </c>
      <c r="B462" s="9" t="s">
        <v>108</v>
      </c>
      <c r="C462" s="6">
        <v>200</v>
      </c>
      <c r="D462" s="33">
        <v>0.52</v>
      </c>
      <c r="E462" s="33">
        <v>0.18</v>
      </c>
      <c r="F462" s="33">
        <v>24.84</v>
      </c>
      <c r="G462" s="33"/>
      <c r="H462" s="33">
        <v>0.02</v>
      </c>
      <c r="I462" s="33">
        <v>59.4</v>
      </c>
      <c r="J462" s="33"/>
      <c r="K462" s="33">
        <v>0.2</v>
      </c>
      <c r="L462" s="33"/>
      <c r="M462" s="33">
        <v>23.4</v>
      </c>
      <c r="N462" s="33">
        <v>23.4</v>
      </c>
      <c r="O462" s="33">
        <v>17</v>
      </c>
      <c r="P462" s="33">
        <v>60.3</v>
      </c>
      <c r="Q462" s="33"/>
      <c r="R462" s="33"/>
    </row>
    <row r="463" spans="1:18" hidden="1" x14ac:dyDescent="0.2">
      <c r="A463" s="5" t="s">
        <v>4</v>
      </c>
      <c r="B463" s="9" t="s">
        <v>47</v>
      </c>
      <c r="C463" s="6">
        <v>20</v>
      </c>
      <c r="D463" s="33">
        <v>1.7</v>
      </c>
      <c r="E463" s="33">
        <v>2.2599999999999998</v>
      </c>
      <c r="F463" s="33">
        <v>13.94</v>
      </c>
      <c r="G463" s="33"/>
      <c r="H463" s="33">
        <v>0.02</v>
      </c>
      <c r="I463" s="33"/>
      <c r="J463" s="33">
        <v>13</v>
      </c>
      <c r="K463" s="33">
        <v>0.26</v>
      </c>
      <c r="L463" s="33"/>
      <c r="M463" s="33">
        <v>8.1999999999999993</v>
      </c>
      <c r="N463" s="33">
        <v>17.399999999999999</v>
      </c>
      <c r="O463" s="33">
        <v>3</v>
      </c>
      <c r="P463" s="33">
        <v>0.2</v>
      </c>
      <c r="Q463" s="33"/>
      <c r="R463" s="33"/>
    </row>
    <row r="464" spans="1:18" hidden="1" x14ac:dyDescent="0.2">
      <c r="A464" s="5" t="s">
        <v>4</v>
      </c>
      <c r="B464" s="17" t="s">
        <v>23</v>
      </c>
      <c r="C464" s="6">
        <v>60</v>
      </c>
      <c r="D464" s="33">
        <v>3.36</v>
      </c>
      <c r="E464" s="33">
        <v>0.66</v>
      </c>
      <c r="F464" s="33">
        <v>29.64</v>
      </c>
      <c r="G464" s="33"/>
      <c r="H464" s="33">
        <v>7.0000000000000007E-2</v>
      </c>
      <c r="I464" s="33"/>
      <c r="J464" s="33"/>
      <c r="K464" s="33">
        <v>0.54</v>
      </c>
      <c r="L464" s="33"/>
      <c r="M464" s="33">
        <v>13.8</v>
      </c>
      <c r="N464" s="33">
        <v>63.6</v>
      </c>
      <c r="O464" s="33">
        <v>15</v>
      </c>
      <c r="P464" s="33">
        <v>1.86</v>
      </c>
      <c r="Q464" s="33"/>
      <c r="R464" s="33"/>
    </row>
    <row r="465" spans="1:18" hidden="1" x14ac:dyDescent="0.2">
      <c r="A465" s="5">
        <v>338</v>
      </c>
      <c r="B465" s="9" t="s">
        <v>6</v>
      </c>
      <c r="C465" s="6">
        <v>100</v>
      </c>
      <c r="D465" s="33">
        <v>0.39998999999999996</v>
      </c>
      <c r="E465" s="33">
        <v>0.39998999999999996</v>
      </c>
      <c r="F465" s="33">
        <v>9.7997549999999993</v>
      </c>
      <c r="G465" s="33"/>
      <c r="H465" s="33">
        <v>2.6665999999999999E-2</v>
      </c>
      <c r="I465" s="33">
        <v>9.9997499999999988</v>
      </c>
      <c r="J465" s="33">
        <v>0</v>
      </c>
      <c r="K465" s="33">
        <v>0.19999499999999998</v>
      </c>
      <c r="L465" s="33"/>
      <c r="M465" s="33">
        <v>15.999599999999999</v>
      </c>
      <c r="N465" s="33">
        <v>10.999725</v>
      </c>
      <c r="O465" s="33">
        <v>8.9997749999999996</v>
      </c>
      <c r="P465" s="33">
        <v>2.1999449999999996</v>
      </c>
      <c r="Q465" s="33"/>
      <c r="R465" s="33"/>
    </row>
    <row r="466" spans="1:18" hidden="1" x14ac:dyDescent="0.2">
      <c r="A466" s="5"/>
      <c r="B466" s="10" t="s">
        <v>25</v>
      </c>
      <c r="C466" s="6"/>
      <c r="D466" s="33">
        <f t="shared" ref="D466:P466" si="20">SUM(D458:D465)</f>
        <v>46.059990000000006</v>
      </c>
      <c r="E466" s="33">
        <f t="shared" si="20"/>
        <v>37.889989999999997</v>
      </c>
      <c r="F466" s="33">
        <f t="shared" si="20"/>
        <v>150.50975499999998</v>
      </c>
      <c r="G466" s="33"/>
      <c r="H466" s="33">
        <f t="shared" si="20"/>
        <v>0.4266660000000001</v>
      </c>
      <c r="I466" s="33">
        <f t="shared" si="20"/>
        <v>88.859749999999991</v>
      </c>
      <c r="J466" s="33">
        <f t="shared" si="20"/>
        <v>33</v>
      </c>
      <c r="K466" s="33">
        <f t="shared" si="20"/>
        <v>9.6099949999999996</v>
      </c>
      <c r="L466" s="33"/>
      <c r="M466" s="33">
        <f t="shared" si="20"/>
        <v>154.80959999999999</v>
      </c>
      <c r="N466" s="33">
        <f t="shared" si="20"/>
        <v>561.26972499999999</v>
      </c>
      <c r="O466" s="33">
        <f t="shared" si="20"/>
        <v>130.76977499999998</v>
      </c>
      <c r="P466" s="33">
        <f t="shared" si="20"/>
        <v>69.489944999999992</v>
      </c>
      <c r="Q466" s="33"/>
      <c r="R466" s="33"/>
    </row>
    <row r="467" spans="1:18" ht="15" hidden="1" x14ac:dyDescent="0.2">
      <c r="A467" s="5"/>
      <c r="B467" s="10" t="s">
        <v>26</v>
      </c>
      <c r="C467" s="6"/>
      <c r="D467" s="15">
        <f t="shared" ref="D467:P467" si="21">D466+D454</f>
        <v>60.899990000000003</v>
      </c>
      <c r="E467" s="15">
        <f t="shared" si="21"/>
        <v>63.039989999999996</v>
      </c>
      <c r="F467" s="15" t="e">
        <f t="shared" si="21"/>
        <v>#REF!</v>
      </c>
      <c r="G467" s="15"/>
      <c r="H467" s="15">
        <f t="shared" si="21"/>
        <v>0.88666600000000018</v>
      </c>
      <c r="I467" s="15">
        <f t="shared" si="21"/>
        <v>93.099749999999986</v>
      </c>
      <c r="J467" s="15">
        <f t="shared" si="21"/>
        <v>222.6</v>
      </c>
      <c r="K467" s="15">
        <f t="shared" si="21"/>
        <v>10.909995</v>
      </c>
      <c r="L467" s="15"/>
      <c r="M467" s="15">
        <f t="shared" si="21"/>
        <v>540.33960000000002</v>
      </c>
      <c r="N467" s="15">
        <f t="shared" si="21"/>
        <v>889.36972500000002</v>
      </c>
      <c r="O467" s="15">
        <f t="shared" si="21"/>
        <v>196.73977499999998</v>
      </c>
      <c r="P467" s="15">
        <f t="shared" si="21"/>
        <v>73.769944999999993</v>
      </c>
      <c r="Q467" s="15"/>
      <c r="R467" s="15"/>
    </row>
    <row r="468" spans="1:18" hidden="1" x14ac:dyDescent="0.2"/>
    <row r="469" spans="1:18" ht="15" hidden="1" x14ac:dyDescent="0.2">
      <c r="A469" s="35" t="s">
        <v>76</v>
      </c>
    </row>
    <row r="470" spans="1:18" hidden="1" x14ac:dyDescent="0.2">
      <c r="A470" s="44"/>
    </row>
    <row r="471" spans="1:18" hidden="1" x14ac:dyDescent="0.2">
      <c r="A471" s="45" t="s">
        <v>32</v>
      </c>
    </row>
    <row r="472" spans="1:18" hidden="1" x14ac:dyDescent="0.2">
      <c r="A472" s="55">
        <v>1</v>
      </c>
      <c r="B472" s="8">
        <v>2</v>
      </c>
      <c r="C472" s="8">
        <v>3</v>
      </c>
      <c r="D472" s="8">
        <v>5</v>
      </c>
      <c r="E472" s="8">
        <v>7</v>
      </c>
      <c r="F472" s="8">
        <v>9</v>
      </c>
      <c r="G472" s="8"/>
      <c r="H472" s="8">
        <v>14</v>
      </c>
      <c r="I472" s="8">
        <v>15</v>
      </c>
      <c r="J472" s="8">
        <v>16</v>
      </c>
      <c r="K472" s="8">
        <v>17</v>
      </c>
      <c r="L472" s="8"/>
      <c r="M472" s="8">
        <v>18</v>
      </c>
      <c r="N472" s="8">
        <v>19</v>
      </c>
      <c r="O472" s="8">
        <v>20</v>
      </c>
      <c r="P472" s="8">
        <v>21</v>
      </c>
      <c r="Q472" s="8"/>
      <c r="R472" s="8"/>
    </row>
    <row r="473" spans="1:18" hidden="1" x14ac:dyDescent="0.2">
      <c r="A473" s="5">
        <v>420</v>
      </c>
      <c r="B473" s="17" t="s">
        <v>105</v>
      </c>
      <c r="C473" s="6">
        <v>100</v>
      </c>
      <c r="D473" s="33">
        <v>9.5</v>
      </c>
      <c r="E473" s="33">
        <v>25</v>
      </c>
      <c r="F473" s="33">
        <v>26.9</v>
      </c>
      <c r="G473" s="33"/>
      <c r="H473" s="33">
        <v>0.11</v>
      </c>
      <c r="I473" s="33"/>
      <c r="J473" s="33">
        <v>0.01</v>
      </c>
      <c r="K473" s="33"/>
      <c r="L473" s="33"/>
      <c r="M473" s="33">
        <v>19</v>
      </c>
      <c r="N473" s="33">
        <v>8.25</v>
      </c>
      <c r="O473" s="33">
        <v>25</v>
      </c>
      <c r="P473" s="33">
        <v>1.3</v>
      </c>
      <c r="Q473" s="33"/>
      <c r="R473" s="33"/>
    </row>
    <row r="474" spans="1:18" hidden="1" x14ac:dyDescent="0.2">
      <c r="A474" s="5">
        <v>176</v>
      </c>
      <c r="B474" s="17" t="s">
        <v>72</v>
      </c>
      <c r="C474" s="6" t="s">
        <v>52</v>
      </c>
      <c r="D474" s="33">
        <v>8.1999999999999993</v>
      </c>
      <c r="E474" s="33">
        <v>7.8</v>
      </c>
      <c r="F474" s="33">
        <v>32.97</v>
      </c>
      <c r="G474" s="33"/>
      <c r="H474" s="33">
        <v>0.11</v>
      </c>
      <c r="I474" s="33">
        <v>10.29</v>
      </c>
      <c r="J474" s="33">
        <v>29.4</v>
      </c>
      <c r="K474" s="33">
        <v>2.1</v>
      </c>
      <c r="L474" s="33"/>
      <c r="M474" s="33">
        <v>60.9</v>
      </c>
      <c r="N474" s="33">
        <v>65.099999999999994</v>
      </c>
      <c r="O474" s="33">
        <v>29.4</v>
      </c>
      <c r="P474" s="33">
        <v>1.05</v>
      </c>
      <c r="Q474" s="33"/>
      <c r="R474" s="33"/>
    </row>
    <row r="475" spans="1:18" hidden="1" x14ac:dyDescent="0.2">
      <c r="A475" s="5">
        <v>379</v>
      </c>
      <c r="B475" s="9" t="s">
        <v>3</v>
      </c>
      <c r="C475" s="6">
        <v>200</v>
      </c>
      <c r="D475" s="33">
        <v>3.6</v>
      </c>
      <c r="E475" s="33">
        <v>2.67</v>
      </c>
      <c r="F475" s="33">
        <v>29.2</v>
      </c>
      <c r="G475" s="33"/>
      <c r="H475" s="33">
        <v>0.03</v>
      </c>
      <c r="I475" s="33">
        <v>1.47</v>
      </c>
      <c r="J475" s="33"/>
      <c r="K475" s="33"/>
      <c r="L475" s="33"/>
      <c r="M475" s="33">
        <v>158.66999999999999</v>
      </c>
      <c r="N475" s="33">
        <v>132</v>
      </c>
      <c r="O475" s="33">
        <v>29.33</v>
      </c>
      <c r="P475" s="33">
        <v>2.4</v>
      </c>
      <c r="Q475" s="33"/>
      <c r="R475" s="33"/>
    </row>
    <row r="476" spans="1:18" hidden="1" x14ac:dyDescent="0.2">
      <c r="A476" s="5" t="s">
        <v>4</v>
      </c>
      <c r="B476" s="9" t="s">
        <v>5</v>
      </c>
      <c r="C476" s="6">
        <v>40</v>
      </c>
      <c r="D476" s="33">
        <v>3.16</v>
      </c>
      <c r="E476" s="33">
        <v>0.4</v>
      </c>
      <c r="F476" s="33">
        <v>19.32</v>
      </c>
      <c r="G476" s="33"/>
      <c r="H476" s="33">
        <v>0.04</v>
      </c>
      <c r="I476" s="33"/>
      <c r="J476" s="33"/>
      <c r="K476" s="33">
        <v>0.52</v>
      </c>
      <c r="L476" s="33"/>
      <c r="M476" s="33">
        <v>9.1999999999999993</v>
      </c>
      <c r="N476" s="33">
        <v>34.799999999999997</v>
      </c>
      <c r="O476" s="33">
        <v>13.2</v>
      </c>
      <c r="P476" s="33">
        <v>0.44</v>
      </c>
      <c r="Q476" s="33"/>
      <c r="R476" s="33"/>
    </row>
    <row r="477" spans="1:18" hidden="1" x14ac:dyDescent="0.2">
      <c r="A477" s="5"/>
      <c r="B477" s="10" t="s">
        <v>81</v>
      </c>
      <c r="C477" s="6"/>
      <c r="D477" s="33">
        <f t="shared" ref="D477:P477" si="22">SUM(D473:D476)</f>
        <v>24.46</v>
      </c>
      <c r="E477" s="33">
        <f t="shared" si="22"/>
        <v>35.869999999999997</v>
      </c>
      <c r="F477" s="33">
        <f t="shared" si="22"/>
        <v>108.38999999999999</v>
      </c>
      <c r="G477" s="33"/>
      <c r="H477" s="33">
        <f t="shared" si="22"/>
        <v>0.28999999999999998</v>
      </c>
      <c r="I477" s="33">
        <f t="shared" si="22"/>
        <v>11.76</v>
      </c>
      <c r="J477" s="33">
        <f t="shared" si="22"/>
        <v>29.41</v>
      </c>
      <c r="K477" s="33">
        <f t="shared" si="22"/>
        <v>2.62</v>
      </c>
      <c r="L477" s="33"/>
      <c r="M477" s="33">
        <f t="shared" si="22"/>
        <v>247.76999999999998</v>
      </c>
      <c r="N477" s="33">
        <f t="shared" si="22"/>
        <v>240.14999999999998</v>
      </c>
      <c r="O477" s="33">
        <f t="shared" si="22"/>
        <v>96.929999999999993</v>
      </c>
      <c r="P477" s="33">
        <f t="shared" si="22"/>
        <v>5.19</v>
      </c>
      <c r="Q477" s="33"/>
      <c r="R477" s="33"/>
    </row>
    <row r="478" spans="1:18" hidden="1" x14ac:dyDescent="0.2">
      <c r="A478" s="1"/>
      <c r="B478" s="1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idden="1" x14ac:dyDescent="0.2">
      <c r="A479" s="27" t="s">
        <v>21</v>
      </c>
      <c r="B479" s="1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idden="1" x14ac:dyDescent="0.2">
      <c r="A480" s="55">
        <v>1</v>
      </c>
      <c r="B480" s="8">
        <v>2</v>
      </c>
      <c r="C480" s="8">
        <v>3</v>
      </c>
      <c r="D480" s="8">
        <v>5</v>
      </c>
      <c r="E480" s="8">
        <v>7</v>
      </c>
      <c r="F480" s="8">
        <v>9</v>
      </c>
      <c r="G480" s="8"/>
      <c r="H480" s="8">
        <v>14</v>
      </c>
      <c r="I480" s="8">
        <v>15</v>
      </c>
      <c r="J480" s="8">
        <v>16</v>
      </c>
      <c r="K480" s="8">
        <v>17</v>
      </c>
      <c r="L480" s="8"/>
      <c r="M480" s="8">
        <v>18</v>
      </c>
      <c r="N480" s="8">
        <v>19</v>
      </c>
      <c r="O480" s="8">
        <v>20</v>
      </c>
      <c r="P480" s="8">
        <v>21</v>
      </c>
      <c r="Q480" s="8"/>
      <c r="R480" s="8"/>
    </row>
    <row r="481" spans="1:20" hidden="1" x14ac:dyDescent="0.2">
      <c r="A481" s="5">
        <v>61</v>
      </c>
      <c r="B481" s="5" t="s">
        <v>62</v>
      </c>
      <c r="C481" s="6">
        <v>100</v>
      </c>
      <c r="D481" s="33">
        <v>1.52</v>
      </c>
      <c r="E481" s="33">
        <v>6.13</v>
      </c>
      <c r="F481" s="33">
        <v>13.18</v>
      </c>
      <c r="G481" s="33"/>
      <c r="H481" s="33">
        <v>0.06</v>
      </c>
      <c r="I481" s="33">
        <v>5.0999999999999996</v>
      </c>
      <c r="J481" s="33"/>
      <c r="K481" s="33">
        <v>3.04</v>
      </c>
      <c r="L481" s="33"/>
      <c r="M481" s="33">
        <v>37.64</v>
      </c>
      <c r="N481" s="33">
        <v>56.5</v>
      </c>
      <c r="O481" s="33">
        <v>39.5</v>
      </c>
      <c r="P481" s="33">
        <v>1.06</v>
      </c>
      <c r="Q481" s="33"/>
      <c r="R481" s="33"/>
    </row>
    <row r="482" spans="1:20" hidden="1" x14ac:dyDescent="0.2">
      <c r="A482" s="5">
        <v>82</v>
      </c>
      <c r="B482" s="5" t="s">
        <v>63</v>
      </c>
      <c r="C482" s="6">
        <v>300</v>
      </c>
      <c r="D482" s="33">
        <v>2.19</v>
      </c>
      <c r="E482" s="33">
        <v>5.88</v>
      </c>
      <c r="F482" s="33">
        <v>14.1</v>
      </c>
      <c r="G482" s="33"/>
      <c r="H482" s="33">
        <v>0.06</v>
      </c>
      <c r="I482" s="33">
        <v>12.36</v>
      </c>
      <c r="J482" s="33"/>
      <c r="K482" s="33">
        <v>2.88</v>
      </c>
      <c r="L482" s="33"/>
      <c r="M482" s="33">
        <v>41.34</v>
      </c>
      <c r="N482" s="33">
        <v>63.63</v>
      </c>
      <c r="O482" s="33">
        <v>31.44</v>
      </c>
      <c r="P482" s="33">
        <v>1.41</v>
      </c>
      <c r="Q482" s="33"/>
      <c r="R482" s="33"/>
    </row>
    <row r="483" spans="1:20" hidden="1" x14ac:dyDescent="0.2">
      <c r="A483" s="5">
        <v>226</v>
      </c>
      <c r="B483" s="5" t="s">
        <v>82</v>
      </c>
      <c r="C483" s="6">
        <v>120</v>
      </c>
      <c r="D483" s="33">
        <v>22.35</v>
      </c>
      <c r="E483" s="33">
        <v>2.0499999999999998</v>
      </c>
      <c r="F483" s="33">
        <v>2.09</v>
      </c>
      <c r="G483" s="33"/>
      <c r="H483" s="33">
        <v>0.08</v>
      </c>
      <c r="I483" s="33">
        <v>0.75</v>
      </c>
      <c r="J483" s="33">
        <v>9.75</v>
      </c>
      <c r="K483" s="33">
        <v>1.35</v>
      </c>
      <c r="L483" s="33"/>
      <c r="M483" s="33">
        <v>29.4</v>
      </c>
      <c r="N483" s="33">
        <v>167.85</v>
      </c>
      <c r="O483" s="33">
        <v>31.35</v>
      </c>
      <c r="P483" s="33">
        <v>0.6</v>
      </c>
      <c r="Q483" s="33"/>
      <c r="R483" s="33"/>
    </row>
    <row r="484" spans="1:20" hidden="1" x14ac:dyDescent="0.2">
      <c r="A484" s="5">
        <v>312</v>
      </c>
      <c r="B484" s="5" t="s">
        <v>42</v>
      </c>
      <c r="C484" s="6">
        <v>200</v>
      </c>
      <c r="D484" s="33">
        <v>4.0999999999999996</v>
      </c>
      <c r="E484" s="33">
        <v>3.1</v>
      </c>
      <c r="F484" s="33">
        <v>25.5</v>
      </c>
      <c r="G484" s="33"/>
      <c r="H484" s="33">
        <v>1.54</v>
      </c>
      <c r="I484" s="33">
        <v>5</v>
      </c>
      <c r="J484" s="33">
        <v>44.2</v>
      </c>
      <c r="K484" s="33">
        <v>0.2</v>
      </c>
      <c r="L484" s="33"/>
      <c r="M484" s="33">
        <v>51</v>
      </c>
      <c r="N484" s="33">
        <v>102.6</v>
      </c>
      <c r="O484" s="33">
        <v>35.6</v>
      </c>
      <c r="P484" s="33">
        <v>1.1399999999999999</v>
      </c>
      <c r="Q484" s="33"/>
      <c r="R484" s="33"/>
    </row>
    <row r="485" spans="1:20" hidden="1" x14ac:dyDescent="0.2">
      <c r="A485" s="5">
        <v>350</v>
      </c>
      <c r="B485" s="5" t="s">
        <v>94</v>
      </c>
      <c r="C485" s="6">
        <v>200</v>
      </c>
      <c r="D485" s="33">
        <v>0.44</v>
      </c>
      <c r="E485" s="33">
        <v>7.0000000000000007E-2</v>
      </c>
      <c r="F485" s="33">
        <v>34.28</v>
      </c>
      <c r="G485" s="33"/>
      <c r="H485" s="33">
        <v>0.02</v>
      </c>
      <c r="I485" s="33">
        <v>30</v>
      </c>
      <c r="J485" s="33"/>
      <c r="K485" s="33">
        <v>0.02</v>
      </c>
      <c r="L485" s="33"/>
      <c r="M485" s="33">
        <v>21.06</v>
      </c>
      <c r="N485" s="33">
        <v>17.59</v>
      </c>
      <c r="O485" s="33">
        <v>6.43</v>
      </c>
      <c r="P485" s="33">
        <v>0.21</v>
      </c>
      <c r="Q485" s="33"/>
      <c r="R485" s="33"/>
    </row>
    <row r="486" spans="1:20" hidden="1" x14ac:dyDescent="0.2">
      <c r="A486" s="5" t="s">
        <v>4</v>
      </c>
      <c r="B486" s="5" t="s">
        <v>23</v>
      </c>
      <c r="C486" s="6">
        <v>60</v>
      </c>
      <c r="D486" s="33">
        <v>3.36</v>
      </c>
      <c r="E486" s="33">
        <v>0.66</v>
      </c>
      <c r="F486" s="33">
        <v>29.64</v>
      </c>
      <c r="G486" s="33"/>
      <c r="H486" s="33">
        <v>7.0000000000000007E-2</v>
      </c>
      <c r="I486" s="33"/>
      <c r="J486" s="33"/>
      <c r="K486" s="33">
        <v>0.54</v>
      </c>
      <c r="L486" s="33"/>
      <c r="M486" s="33">
        <v>13.8</v>
      </c>
      <c r="N486" s="33">
        <v>63.6</v>
      </c>
      <c r="O486" s="33">
        <v>15</v>
      </c>
      <c r="P486" s="33">
        <v>1.86</v>
      </c>
      <c r="Q486" s="33"/>
      <c r="R486" s="33"/>
    </row>
    <row r="487" spans="1:20" hidden="1" x14ac:dyDescent="0.2">
      <c r="A487" s="5">
        <v>338</v>
      </c>
      <c r="B487" s="17" t="s">
        <v>66</v>
      </c>
      <c r="C487" s="6">
        <v>100</v>
      </c>
      <c r="D487" s="33">
        <v>0.39998999999999996</v>
      </c>
      <c r="E487" s="33">
        <v>0.30665900000000001</v>
      </c>
      <c r="F487" s="33">
        <v>10.306409</v>
      </c>
      <c r="G487" s="33"/>
      <c r="H487" s="33">
        <v>2.6665999999999999E-2</v>
      </c>
      <c r="I487" s="33">
        <v>4.9998749999999994</v>
      </c>
      <c r="J487" s="33">
        <v>0</v>
      </c>
      <c r="K487" s="33">
        <v>0.39998999999999996</v>
      </c>
      <c r="L487" s="33"/>
      <c r="M487" s="33">
        <v>18.999524999999998</v>
      </c>
      <c r="N487" s="33">
        <v>15.999599999999999</v>
      </c>
      <c r="O487" s="33">
        <v>11.999699999999999</v>
      </c>
      <c r="P487" s="33">
        <v>2.3066089999999999</v>
      </c>
      <c r="Q487" s="33"/>
      <c r="R487" s="33"/>
    </row>
    <row r="488" spans="1:20" hidden="1" x14ac:dyDescent="0.2">
      <c r="A488" s="5"/>
      <c r="B488" s="7" t="s">
        <v>25</v>
      </c>
      <c r="C488" s="6"/>
      <c r="D488" s="33">
        <f t="shared" ref="D488:P488" si="23">SUM(D481:D487)</f>
        <v>34.35999000000001</v>
      </c>
      <c r="E488" s="33">
        <f t="shared" si="23"/>
        <v>18.196659</v>
      </c>
      <c r="F488" s="33">
        <f t="shared" si="23"/>
        <v>129.09640899999999</v>
      </c>
      <c r="G488" s="33"/>
      <c r="H488" s="33">
        <f t="shared" si="23"/>
        <v>1.8566660000000001</v>
      </c>
      <c r="I488" s="33">
        <f t="shared" si="23"/>
        <v>58.209874999999997</v>
      </c>
      <c r="J488" s="33">
        <f t="shared" si="23"/>
        <v>53.95</v>
      </c>
      <c r="K488" s="33">
        <f t="shared" si="23"/>
        <v>8.4299900000000001</v>
      </c>
      <c r="L488" s="33"/>
      <c r="M488" s="33">
        <f t="shared" si="23"/>
        <v>213.23952500000001</v>
      </c>
      <c r="N488" s="33">
        <f t="shared" si="23"/>
        <v>487.76960000000003</v>
      </c>
      <c r="O488" s="33">
        <f t="shared" si="23"/>
        <v>171.31969999999998</v>
      </c>
      <c r="P488" s="33">
        <f t="shared" si="23"/>
        <v>8.5866089999999993</v>
      </c>
      <c r="Q488" s="33"/>
      <c r="R488" s="33"/>
    </row>
    <row r="489" spans="1:20" ht="15" hidden="1" x14ac:dyDescent="0.2">
      <c r="A489" s="5"/>
      <c r="B489" s="7" t="s">
        <v>26</v>
      </c>
      <c r="C489" s="6"/>
      <c r="D489" s="15">
        <f t="shared" ref="D489:P489" si="24">D477+D488</f>
        <v>58.819990000000011</v>
      </c>
      <c r="E489" s="15">
        <f t="shared" si="24"/>
        <v>54.066659000000001</v>
      </c>
      <c r="F489" s="15">
        <f t="shared" si="24"/>
        <v>237.48640899999998</v>
      </c>
      <c r="G489" s="15"/>
      <c r="H489" s="15">
        <f t="shared" si="24"/>
        <v>2.1466660000000002</v>
      </c>
      <c r="I489" s="15">
        <f t="shared" si="24"/>
        <v>69.969875000000002</v>
      </c>
      <c r="J489" s="15">
        <f t="shared" si="24"/>
        <v>83.36</v>
      </c>
      <c r="K489" s="15">
        <f t="shared" si="24"/>
        <v>11.049990000000001</v>
      </c>
      <c r="L489" s="15"/>
      <c r="M489" s="15">
        <f t="shared" si="24"/>
        <v>461.009525</v>
      </c>
      <c r="N489" s="15">
        <f t="shared" si="24"/>
        <v>727.91959999999995</v>
      </c>
      <c r="O489" s="15">
        <f t="shared" si="24"/>
        <v>268.24969999999996</v>
      </c>
      <c r="P489" s="15">
        <f t="shared" si="24"/>
        <v>13.776609000000001</v>
      </c>
      <c r="Q489" s="15"/>
      <c r="R489" s="15"/>
    </row>
    <row r="490" spans="1:20" hidden="1" x14ac:dyDescent="0.2">
      <c r="A490" s="1"/>
      <c r="B490" s="1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20" ht="15" hidden="1" x14ac:dyDescent="0.2">
      <c r="A491" s="35" t="s">
        <v>77</v>
      </c>
      <c r="B491" s="1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20" hidden="1" x14ac:dyDescent="0.2">
      <c r="A492" s="1"/>
      <c r="B492" s="1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20" hidden="1" x14ac:dyDescent="0.2">
      <c r="A493" s="27" t="s">
        <v>32</v>
      </c>
      <c r="B493" s="1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20" hidden="1" x14ac:dyDescent="0.2">
      <c r="A494" s="55">
        <v>1</v>
      </c>
      <c r="B494" s="8">
        <v>2</v>
      </c>
      <c r="C494" s="8">
        <v>3</v>
      </c>
      <c r="D494" s="8">
        <v>5</v>
      </c>
      <c r="E494" s="8">
        <v>7</v>
      </c>
      <c r="F494" s="8">
        <v>9</v>
      </c>
      <c r="G494" s="8"/>
      <c r="H494" s="8">
        <v>14</v>
      </c>
      <c r="I494" s="8">
        <v>15</v>
      </c>
      <c r="J494" s="8">
        <v>16</v>
      </c>
      <c r="K494" s="8">
        <v>17</v>
      </c>
      <c r="L494" s="8"/>
      <c r="M494" s="8">
        <v>18</v>
      </c>
      <c r="N494" s="8">
        <v>19</v>
      </c>
      <c r="O494" s="8">
        <v>20</v>
      </c>
      <c r="P494" s="8">
        <v>21</v>
      </c>
      <c r="Q494" s="8"/>
      <c r="R494" s="8"/>
    </row>
    <row r="495" spans="1:20" ht="25.5" hidden="1" outlineLevel="1" x14ac:dyDescent="0.2">
      <c r="A495" s="55">
        <v>173</v>
      </c>
      <c r="B495" s="16" t="s">
        <v>0</v>
      </c>
      <c r="C495" s="28">
        <v>250</v>
      </c>
      <c r="D495" s="29">
        <v>7.63</v>
      </c>
      <c r="E495" s="29">
        <v>5</v>
      </c>
      <c r="F495" s="29" t="e">
        <f>SUM(#REF!)</f>
        <v>#REF!</v>
      </c>
      <c r="G495" s="29"/>
      <c r="H495" s="29">
        <v>0.28000000000000003</v>
      </c>
      <c r="I495" s="29">
        <v>2.6</v>
      </c>
      <c r="J495" s="29">
        <v>40</v>
      </c>
      <c r="K495" s="29">
        <v>1.08</v>
      </c>
      <c r="L495" s="29"/>
      <c r="M495" s="29">
        <v>277</v>
      </c>
      <c r="N495" s="29">
        <v>394.25</v>
      </c>
      <c r="O495" s="29">
        <v>99.5</v>
      </c>
      <c r="P495" s="29">
        <v>2.63</v>
      </c>
      <c r="Q495" s="29"/>
      <c r="R495" s="29"/>
    </row>
    <row r="496" spans="1:20" s="18" customFormat="1" hidden="1" collapsed="1" x14ac:dyDescent="0.2">
      <c r="A496" s="56">
        <v>1</v>
      </c>
      <c r="B496" s="41" t="s">
        <v>99</v>
      </c>
      <c r="C496" s="41">
        <v>40</v>
      </c>
      <c r="D496" s="42">
        <v>2.36</v>
      </c>
      <c r="E496" s="42">
        <v>7.79</v>
      </c>
      <c r="F496" s="42">
        <v>14.89</v>
      </c>
      <c r="G496" s="42"/>
      <c r="H496" s="42">
        <v>0.03</v>
      </c>
      <c r="I496" s="42"/>
      <c r="J496" s="42">
        <v>40</v>
      </c>
      <c r="K496" s="42"/>
      <c r="L496" s="42"/>
      <c r="M496" s="42">
        <v>8.4</v>
      </c>
      <c r="N496" s="42">
        <v>22.5</v>
      </c>
      <c r="O496" s="42">
        <v>4.2</v>
      </c>
      <c r="P496" s="42">
        <v>0.35</v>
      </c>
      <c r="Q496" s="42"/>
      <c r="R496" s="42"/>
      <c r="T496" s="4"/>
    </row>
    <row r="497" spans="1:18" hidden="1" x14ac:dyDescent="0.2">
      <c r="A497" s="5">
        <v>382</v>
      </c>
      <c r="B497" s="5" t="s">
        <v>59</v>
      </c>
      <c r="C497" s="6">
        <v>200</v>
      </c>
      <c r="D497" s="33">
        <v>3.78</v>
      </c>
      <c r="E497" s="33">
        <v>0.67</v>
      </c>
      <c r="F497" s="33">
        <v>26</v>
      </c>
      <c r="G497" s="33"/>
      <c r="H497" s="33">
        <v>0.02</v>
      </c>
      <c r="I497" s="33">
        <v>1.33</v>
      </c>
      <c r="J497" s="33"/>
      <c r="K497" s="33"/>
      <c r="L497" s="33"/>
      <c r="M497" s="33">
        <v>133.33000000000001</v>
      </c>
      <c r="N497" s="33">
        <v>111.11</v>
      </c>
      <c r="O497" s="33">
        <v>25.56</v>
      </c>
      <c r="P497" s="33">
        <v>2</v>
      </c>
      <c r="Q497" s="33"/>
      <c r="R497" s="33"/>
    </row>
    <row r="498" spans="1:18" hidden="1" x14ac:dyDescent="0.2">
      <c r="A498" s="5" t="s">
        <v>4</v>
      </c>
      <c r="B498" s="5" t="s">
        <v>5</v>
      </c>
      <c r="C498" s="6">
        <v>50</v>
      </c>
      <c r="D498" s="33">
        <v>3.95</v>
      </c>
      <c r="E498" s="33">
        <v>0.5</v>
      </c>
      <c r="F498" s="33">
        <v>24.15</v>
      </c>
      <c r="G498" s="33"/>
      <c r="H498" s="33">
        <v>0.05</v>
      </c>
      <c r="I498" s="33"/>
      <c r="J498" s="33"/>
      <c r="K498" s="33">
        <v>0.65</v>
      </c>
      <c r="L498" s="33"/>
      <c r="M498" s="33">
        <v>11.5</v>
      </c>
      <c r="N498" s="33">
        <v>43.5</v>
      </c>
      <c r="O498" s="33">
        <v>16.5</v>
      </c>
      <c r="P498" s="33">
        <v>0.55000000000000004</v>
      </c>
      <c r="Q498" s="33"/>
      <c r="R498" s="33"/>
    </row>
    <row r="499" spans="1:18" hidden="1" x14ac:dyDescent="0.2">
      <c r="A499" s="5"/>
      <c r="B499" s="7" t="s">
        <v>81</v>
      </c>
      <c r="C499" s="6"/>
      <c r="D499" s="33">
        <f t="shared" ref="D499:P499" si="25">SUM(D495:D498)</f>
        <v>17.72</v>
      </c>
      <c r="E499" s="33">
        <f t="shared" si="25"/>
        <v>13.959999999999999</v>
      </c>
      <c r="F499" s="33" t="e">
        <f t="shared" si="25"/>
        <v>#REF!</v>
      </c>
      <c r="G499" s="33"/>
      <c r="H499" s="33">
        <f t="shared" si="25"/>
        <v>0.38000000000000006</v>
      </c>
      <c r="I499" s="33">
        <f t="shared" si="25"/>
        <v>3.93</v>
      </c>
      <c r="J499" s="33">
        <f t="shared" si="25"/>
        <v>80</v>
      </c>
      <c r="K499" s="33">
        <f t="shared" si="25"/>
        <v>1.73</v>
      </c>
      <c r="L499" s="33"/>
      <c r="M499" s="33">
        <f t="shared" si="25"/>
        <v>430.23</v>
      </c>
      <c r="N499" s="33">
        <f t="shared" si="25"/>
        <v>571.36</v>
      </c>
      <c r="O499" s="33">
        <f t="shared" si="25"/>
        <v>145.76</v>
      </c>
      <c r="P499" s="33">
        <f t="shared" si="25"/>
        <v>5.53</v>
      </c>
      <c r="Q499" s="33"/>
      <c r="R499" s="33"/>
    </row>
    <row r="500" spans="1:18" hidden="1" x14ac:dyDescent="0.2">
      <c r="A500" s="1"/>
      <c r="B500" s="1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idden="1" x14ac:dyDescent="0.2">
      <c r="A501" s="27" t="s">
        <v>21</v>
      </c>
      <c r="B501" s="1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idden="1" x14ac:dyDescent="0.2">
      <c r="A502" s="55">
        <v>1</v>
      </c>
      <c r="B502" s="8">
        <v>2</v>
      </c>
      <c r="C502" s="8">
        <v>3</v>
      </c>
      <c r="D502" s="8">
        <v>5</v>
      </c>
      <c r="E502" s="8">
        <v>7</v>
      </c>
      <c r="F502" s="8">
        <v>9</v>
      </c>
      <c r="G502" s="8"/>
      <c r="H502" s="8">
        <v>14</v>
      </c>
      <c r="I502" s="8">
        <v>15</v>
      </c>
      <c r="J502" s="8">
        <v>16</v>
      </c>
      <c r="K502" s="8">
        <v>17</v>
      </c>
      <c r="L502" s="8"/>
      <c r="M502" s="8">
        <v>18</v>
      </c>
      <c r="N502" s="8">
        <v>19</v>
      </c>
      <c r="O502" s="8">
        <v>20</v>
      </c>
      <c r="P502" s="8">
        <v>21</v>
      </c>
      <c r="Q502" s="8"/>
      <c r="R502" s="8"/>
    </row>
    <row r="503" spans="1:18" hidden="1" x14ac:dyDescent="0.2">
      <c r="A503" s="5">
        <v>20</v>
      </c>
      <c r="B503" s="59" t="s">
        <v>104</v>
      </c>
      <c r="C503" s="6">
        <v>100</v>
      </c>
      <c r="D503" s="33">
        <v>0.67</v>
      </c>
      <c r="E503" s="33">
        <v>6.09</v>
      </c>
      <c r="F503" s="33">
        <v>1.81</v>
      </c>
      <c r="G503" s="33"/>
      <c r="H503" s="33">
        <v>0.03</v>
      </c>
      <c r="I503" s="33">
        <v>6.65</v>
      </c>
      <c r="J503" s="33"/>
      <c r="K503" s="33">
        <v>2.74</v>
      </c>
      <c r="L503" s="33"/>
      <c r="M503" s="33">
        <v>16.149999999999999</v>
      </c>
      <c r="N503" s="33">
        <v>28.62</v>
      </c>
      <c r="O503" s="33">
        <v>13.3</v>
      </c>
      <c r="P503" s="33">
        <v>0.48</v>
      </c>
      <c r="Q503" s="33"/>
      <c r="R503" s="33"/>
    </row>
    <row r="504" spans="1:18" hidden="1" x14ac:dyDescent="0.2">
      <c r="A504" s="5">
        <v>98</v>
      </c>
      <c r="B504" s="5" t="s">
        <v>64</v>
      </c>
      <c r="C504" s="6">
        <v>300</v>
      </c>
      <c r="D504" s="33">
        <v>3.24</v>
      </c>
      <c r="E504" s="33">
        <v>3.33</v>
      </c>
      <c r="F504" s="33">
        <v>25</v>
      </c>
      <c r="G504" s="33"/>
      <c r="H504" s="33">
        <v>7.0000000000000007E-2</v>
      </c>
      <c r="I504" s="33">
        <v>12</v>
      </c>
      <c r="J504" s="33"/>
      <c r="K504" s="33"/>
      <c r="L504" s="33"/>
      <c r="M504" s="33">
        <v>59.1</v>
      </c>
      <c r="N504" s="33">
        <v>67</v>
      </c>
      <c r="O504" s="33">
        <v>31.8</v>
      </c>
      <c r="P504" s="33">
        <v>0.93</v>
      </c>
      <c r="Q504" s="33"/>
      <c r="R504" s="33"/>
    </row>
    <row r="505" spans="1:18" hidden="1" x14ac:dyDescent="0.2">
      <c r="A505" s="5">
        <v>259</v>
      </c>
      <c r="B505" s="5" t="s">
        <v>65</v>
      </c>
      <c r="C505" s="6">
        <v>350</v>
      </c>
      <c r="D505" s="33">
        <v>28.35</v>
      </c>
      <c r="E505" s="33">
        <v>36.65</v>
      </c>
      <c r="F505" s="33">
        <v>60.79</v>
      </c>
      <c r="G505" s="33"/>
      <c r="H505" s="33">
        <v>0.62</v>
      </c>
      <c r="I505" s="33">
        <v>42.82</v>
      </c>
      <c r="J505" s="33"/>
      <c r="K505" s="33">
        <v>2.4700000000000002</v>
      </c>
      <c r="L505" s="33"/>
      <c r="M505" s="33">
        <v>55.38</v>
      </c>
      <c r="N505" s="33">
        <v>159</v>
      </c>
      <c r="O505" s="33">
        <v>86.47</v>
      </c>
      <c r="P505" s="33">
        <v>6.79</v>
      </c>
      <c r="Q505" s="33"/>
      <c r="R505" s="33"/>
    </row>
    <row r="506" spans="1:18" hidden="1" x14ac:dyDescent="0.2">
      <c r="A506" s="5">
        <v>389</v>
      </c>
      <c r="B506" s="5" t="s">
        <v>46</v>
      </c>
      <c r="C506" s="6">
        <v>200</v>
      </c>
      <c r="D506" s="33">
        <v>1</v>
      </c>
      <c r="E506" s="33">
        <v>0.2</v>
      </c>
      <c r="F506" s="33">
        <v>20.2</v>
      </c>
      <c r="G506" s="33"/>
      <c r="H506" s="33">
        <v>0.02</v>
      </c>
      <c r="I506" s="33">
        <v>4</v>
      </c>
      <c r="J506" s="33"/>
      <c r="K506" s="33">
        <v>0.2</v>
      </c>
      <c r="L506" s="33"/>
      <c r="M506" s="33">
        <v>14</v>
      </c>
      <c r="N506" s="33">
        <v>14</v>
      </c>
      <c r="O506" s="33">
        <v>8</v>
      </c>
      <c r="P506" s="33">
        <v>2.8</v>
      </c>
      <c r="Q506" s="33"/>
      <c r="R506" s="33"/>
    </row>
    <row r="507" spans="1:18" hidden="1" x14ac:dyDescent="0.2">
      <c r="A507" s="5" t="s">
        <v>4</v>
      </c>
      <c r="B507" s="5" t="s">
        <v>23</v>
      </c>
      <c r="C507" s="6">
        <v>60</v>
      </c>
      <c r="D507" s="33">
        <v>3.36</v>
      </c>
      <c r="E507" s="33">
        <v>0.66</v>
      </c>
      <c r="F507" s="33">
        <v>29.64</v>
      </c>
      <c r="G507" s="33"/>
      <c r="H507" s="33">
        <v>7.0000000000000007E-2</v>
      </c>
      <c r="I507" s="33"/>
      <c r="J507" s="33"/>
      <c r="K507" s="33">
        <v>0.54</v>
      </c>
      <c r="L507" s="33"/>
      <c r="M507" s="33">
        <v>13.8</v>
      </c>
      <c r="N507" s="33">
        <v>63.6</v>
      </c>
      <c r="O507" s="33">
        <v>15</v>
      </c>
      <c r="P507" s="33">
        <v>1.86</v>
      </c>
      <c r="Q507" s="33"/>
      <c r="R507" s="33"/>
    </row>
    <row r="508" spans="1:18" hidden="1" x14ac:dyDescent="0.2">
      <c r="A508" s="5" t="s">
        <v>4</v>
      </c>
      <c r="B508" s="5" t="s">
        <v>5</v>
      </c>
      <c r="C508" s="6">
        <v>50</v>
      </c>
      <c r="D508" s="33">
        <v>3.95</v>
      </c>
      <c r="E508" s="33">
        <v>0.5</v>
      </c>
      <c r="F508" s="33">
        <v>24.15</v>
      </c>
      <c r="G508" s="33"/>
      <c r="H508" s="33">
        <v>0.05</v>
      </c>
      <c r="I508" s="33"/>
      <c r="J508" s="33"/>
      <c r="K508" s="33">
        <v>0.65</v>
      </c>
      <c r="L508" s="33"/>
      <c r="M508" s="33">
        <v>11.5</v>
      </c>
      <c r="N508" s="33">
        <v>43.5</v>
      </c>
      <c r="O508" s="33">
        <v>16.5</v>
      </c>
      <c r="P508" s="33">
        <v>0.55000000000000004</v>
      </c>
      <c r="Q508" s="33"/>
      <c r="R508" s="33"/>
    </row>
    <row r="509" spans="1:18" hidden="1" outlineLevel="1" x14ac:dyDescent="0.2">
      <c r="A509" s="5">
        <v>341</v>
      </c>
      <c r="B509" s="9" t="s">
        <v>54</v>
      </c>
      <c r="C509" s="6">
        <v>100</v>
      </c>
      <c r="D509" s="33">
        <v>1.279968</v>
      </c>
      <c r="E509" s="33">
        <v>0.27999299999999999</v>
      </c>
      <c r="F509" s="33">
        <v>11.573043999999999</v>
      </c>
      <c r="G509" s="33"/>
      <c r="H509" s="33">
        <v>5.3331999999999997E-2</v>
      </c>
      <c r="I509" s="33">
        <v>85.717857000000009</v>
      </c>
      <c r="J509" s="33">
        <v>0</v>
      </c>
      <c r="K509" s="33">
        <v>0.27999299999999999</v>
      </c>
      <c r="L509" s="33"/>
      <c r="M509" s="33">
        <v>48.572118999999994</v>
      </c>
      <c r="N509" s="33">
        <v>32.852511999999997</v>
      </c>
      <c r="O509" s="33">
        <v>18.572868999999997</v>
      </c>
      <c r="P509" s="33">
        <v>0.42665599999999998</v>
      </c>
      <c r="Q509" s="33"/>
      <c r="R509" s="33"/>
    </row>
    <row r="510" spans="1:18" hidden="1" collapsed="1" x14ac:dyDescent="0.2">
      <c r="A510" s="5"/>
      <c r="B510" s="7" t="s">
        <v>25</v>
      </c>
      <c r="C510" s="6"/>
      <c r="D510" s="33">
        <f t="shared" ref="D510:P510" si="26">SUM(D503:D509)</f>
        <v>41.849968000000004</v>
      </c>
      <c r="E510" s="33">
        <f t="shared" si="26"/>
        <v>47.709992999999997</v>
      </c>
      <c r="F510" s="33">
        <f t="shared" si="26"/>
        <v>173.16304400000001</v>
      </c>
      <c r="G510" s="33"/>
      <c r="H510" s="33">
        <f t="shared" si="26"/>
        <v>0.91333200000000014</v>
      </c>
      <c r="I510" s="33">
        <f t="shared" si="26"/>
        <v>151.18785700000001</v>
      </c>
      <c r="J510" s="33">
        <f t="shared" si="26"/>
        <v>0</v>
      </c>
      <c r="K510" s="33">
        <f t="shared" si="26"/>
        <v>6.8799930000000016</v>
      </c>
      <c r="L510" s="33"/>
      <c r="M510" s="33">
        <f t="shared" si="26"/>
        <v>218.50211899999999</v>
      </c>
      <c r="N510" s="33">
        <f t="shared" si="26"/>
        <v>408.57251200000002</v>
      </c>
      <c r="O510" s="33">
        <f t="shared" si="26"/>
        <v>189.64286899999999</v>
      </c>
      <c r="P510" s="33">
        <f t="shared" si="26"/>
        <v>13.836656</v>
      </c>
      <c r="Q510" s="33"/>
      <c r="R510" s="33"/>
    </row>
    <row r="511" spans="1:18" ht="15" hidden="1" x14ac:dyDescent="0.2">
      <c r="A511" s="5"/>
      <c r="B511" s="7" t="s">
        <v>26</v>
      </c>
      <c r="C511" s="6"/>
      <c r="D511" s="15">
        <f t="shared" ref="D511:P511" si="27">D510+D499</f>
        <v>59.569968000000003</v>
      </c>
      <c r="E511" s="15">
        <f t="shared" si="27"/>
        <v>61.669992999999998</v>
      </c>
      <c r="F511" s="15" t="e">
        <f t="shared" si="27"/>
        <v>#REF!</v>
      </c>
      <c r="G511" s="15"/>
      <c r="H511" s="15">
        <f t="shared" si="27"/>
        <v>1.2933320000000001</v>
      </c>
      <c r="I511" s="15">
        <f t="shared" si="27"/>
        <v>155.11785700000001</v>
      </c>
      <c r="J511" s="15">
        <f t="shared" si="27"/>
        <v>80</v>
      </c>
      <c r="K511" s="15">
        <f t="shared" si="27"/>
        <v>8.6099930000000011</v>
      </c>
      <c r="L511" s="15"/>
      <c r="M511" s="15">
        <f t="shared" si="27"/>
        <v>648.73211900000001</v>
      </c>
      <c r="N511" s="15">
        <f t="shared" si="27"/>
        <v>979.93251200000009</v>
      </c>
      <c r="O511" s="15">
        <f t="shared" si="27"/>
        <v>335.40286900000001</v>
      </c>
      <c r="P511" s="15">
        <f t="shared" si="27"/>
        <v>19.366655999999999</v>
      </c>
      <c r="Q511" s="15"/>
      <c r="R511" s="15"/>
    </row>
    <row r="512" spans="1:18" hidden="1" x14ac:dyDescent="0.2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" hidden="1" x14ac:dyDescent="0.2">
      <c r="A513" s="35" t="s">
        <v>78</v>
      </c>
      <c r="B513" s="1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idden="1" x14ac:dyDescent="0.2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idden="1" x14ac:dyDescent="0.2">
      <c r="A515" s="27" t="s">
        <v>32</v>
      </c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idden="1" x14ac:dyDescent="0.2">
      <c r="A516" s="55">
        <v>1</v>
      </c>
      <c r="B516" s="8">
        <v>2</v>
      </c>
      <c r="C516" s="8">
        <v>3</v>
      </c>
      <c r="D516" s="8">
        <v>5</v>
      </c>
      <c r="E516" s="8">
        <v>7</v>
      </c>
      <c r="F516" s="8">
        <v>9</v>
      </c>
      <c r="G516" s="8"/>
      <c r="H516" s="8">
        <v>14</v>
      </c>
      <c r="I516" s="8">
        <v>15</v>
      </c>
      <c r="J516" s="8">
        <v>16</v>
      </c>
      <c r="K516" s="8">
        <v>17</v>
      </c>
      <c r="L516" s="8"/>
      <c r="M516" s="8">
        <v>18</v>
      </c>
      <c r="N516" s="8">
        <v>19</v>
      </c>
      <c r="O516" s="8">
        <v>20</v>
      </c>
      <c r="P516" s="8">
        <v>21</v>
      </c>
      <c r="Q516" s="8"/>
      <c r="R516" s="8"/>
    </row>
    <row r="517" spans="1:18" hidden="1" x14ac:dyDescent="0.2">
      <c r="A517" s="5">
        <v>222</v>
      </c>
      <c r="B517" s="5" t="s">
        <v>48</v>
      </c>
      <c r="C517" s="6">
        <v>200</v>
      </c>
      <c r="D517" s="33">
        <v>15.3</v>
      </c>
      <c r="E517" s="33">
        <v>23.2</v>
      </c>
      <c r="F517" s="33">
        <v>40.200000000000003</v>
      </c>
      <c r="G517" s="33"/>
      <c r="H517" s="33">
        <v>0.12</v>
      </c>
      <c r="I517" s="33">
        <v>0.4</v>
      </c>
      <c r="J517" s="33">
        <v>120</v>
      </c>
      <c r="K517" s="33">
        <v>1.6</v>
      </c>
      <c r="L517" s="33"/>
      <c r="M517" s="33">
        <v>260</v>
      </c>
      <c r="N517" s="33">
        <v>233.23</v>
      </c>
      <c r="O517" s="33">
        <v>44</v>
      </c>
      <c r="P517" s="33">
        <v>1.8</v>
      </c>
      <c r="Q517" s="33"/>
      <c r="R517" s="33"/>
    </row>
    <row r="518" spans="1:18" hidden="1" x14ac:dyDescent="0.2">
      <c r="A518" s="5" t="s">
        <v>4</v>
      </c>
      <c r="B518" s="5" t="s">
        <v>67</v>
      </c>
      <c r="C518" s="6">
        <v>20</v>
      </c>
      <c r="D518" s="33">
        <v>1.42</v>
      </c>
      <c r="E518" s="33">
        <v>1</v>
      </c>
      <c r="F518" s="33">
        <v>11.04</v>
      </c>
      <c r="G518" s="33"/>
      <c r="H518" s="33">
        <v>0.01</v>
      </c>
      <c r="I518" s="33">
        <v>0.2</v>
      </c>
      <c r="J518" s="33">
        <v>5</v>
      </c>
      <c r="K518" s="33">
        <v>0.02</v>
      </c>
      <c r="L518" s="33"/>
      <c r="M518" s="33">
        <v>63.4</v>
      </c>
      <c r="N518" s="33">
        <v>15.8</v>
      </c>
      <c r="O518" s="33">
        <v>6.8</v>
      </c>
      <c r="P518" s="33">
        <v>0.04</v>
      </c>
      <c r="Q518" s="33"/>
      <c r="R518" s="33"/>
    </row>
    <row r="519" spans="1:18" hidden="1" x14ac:dyDescent="0.2">
      <c r="A519" s="5">
        <v>377</v>
      </c>
      <c r="B519" s="17" t="s">
        <v>33</v>
      </c>
      <c r="C519" s="6" t="s">
        <v>107</v>
      </c>
      <c r="D519" s="33">
        <v>0.53</v>
      </c>
      <c r="E519" s="33"/>
      <c r="F519" s="33">
        <v>9.8699999999999992</v>
      </c>
      <c r="G519" s="33"/>
      <c r="H519" s="33"/>
      <c r="I519" s="33">
        <v>2.13</v>
      </c>
      <c r="J519" s="33"/>
      <c r="K519" s="33"/>
      <c r="L519" s="33"/>
      <c r="M519" s="33">
        <v>15.33</v>
      </c>
      <c r="N519" s="33">
        <v>23.2</v>
      </c>
      <c r="O519" s="33">
        <v>12.27</v>
      </c>
      <c r="P519" s="33">
        <v>2.13</v>
      </c>
      <c r="Q519" s="33"/>
      <c r="R519" s="33"/>
    </row>
    <row r="520" spans="1:18" hidden="1" x14ac:dyDescent="0.2">
      <c r="A520" s="5" t="s">
        <v>4</v>
      </c>
      <c r="B520" s="17" t="s">
        <v>5</v>
      </c>
      <c r="C520" s="6">
        <v>50</v>
      </c>
      <c r="D520" s="33">
        <v>3.95</v>
      </c>
      <c r="E520" s="33">
        <v>0.5</v>
      </c>
      <c r="F520" s="33">
        <v>24.15</v>
      </c>
      <c r="G520" s="33"/>
      <c r="H520" s="33">
        <v>0.05</v>
      </c>
      <c r="I520" s="33"/>
      <c r="J520" s="33"/>
      <c r="K520" s="33">
        <v>0.65</v>
      </c>
      <c r="L520" s="33"/>
      <c r="M520" s="33">
        <v>11.5</v>
      </c>
      <c r="N520" s="33">
        <v>43.5</v>
      </c>
      <c r="O520" s="33">
        <v>16.5</v>
      </c>
      <c r="P520" s="33">
        <v>0.55000000000000004</v>
      </c>
      <c r="Q520" s="33"/>
      <c r="R520" s="33"/>
    </row>
    <row r="521" spans="1:18" hidden="1" x14ac:dyDescent="0.2">
      <c r="A521" s="5"/>
      <c r="B521" s="11" t="s">
        <v>81</v>
      </c>
      <c r="C521" s="6"/>
      <c r="D521" s="33">
        <f t="shared" ref="D521:P521" si="28">SUM(D517:D520)</f>
        <v>21.2</v>
      </c>
      <c r="E521" s="33">
        <f t="shared" si="28"/>
        <v>24.7</v>
      </c>
      <c r="F521" s="33">
        <f t="shared" si="28"/>
        <v>85.259999999999991</v>
      </c>
      <c r="G521" s="33"/>
      <c r="H521" s="33">
        <f t="shared" si="28"/>
        <v>0.18</v>
      </c>
      <c r="I521" s="33">
        <f t="shared" si="28"/>
        <v>2.73</v>
      </c>
      <c r="J521" s="33">
        <f t="shared" si="28"/>
        <v>125</v>
      </c>
      <c r="K521" s="33">
        <f t="shared" si="28"/>
        <v>2.27</v>
      </c>
      <c r="L521" s="33"/>
      <c r="M521" s="33">
        <f t="shared" si="28"/>
        <v>350.22999999999996</v>
      </c>
      <c r="N521" s="33">
        <f t="shared" si="28"/>
        <v>315.73</v>
      </c>
      <c r="O521" s="33">
        <f t="shared" si="28"/>
        <v>79.569999999999993</v>
      </c>
      <c r="P521" s="33">
        <f t="shared" si="28"/>
        <v>4.5199999999999996</v>
      </c>
      <c r="Q521" s="33"/>
      <c r="R521" s="33"/>
    </row>
    <row r="522" spans="1:18" hidden="1" x14ac:dyDescent="0.2">
      <c r="A522" s="1"/>
      <c r="B522" s="18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idden="1" x14ac:dyDescent="0.2">
      <c r="A523" s="27" t="s">
        <v>21</v>
      </c>
      <c r="B523" s="18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idden="1" x14ac:dyDescent="0.2">
      <c r="A524" s="55">
        <v>1</v>
      </c>
      <c r="B524" s="8">
        <v>2</v>
      </c>
      <c r="C524" s="8">
        <v>3</v>
      </c>
      <c r="D524" s="8">
        <v>5</v>
      </c>
      <c r="E524" s="8">
        <v>7</v>
      </c>
      <c r="F524" s="8">
        <v>9</v>
      </c>
      <c r="G524" s="8"/>
      <c r="H524" s="8">
        <v>14</v>
      </c>
      <c r="I524" s="8">
        <v>15</v>
      </c>
      <c r="J524" s="8">
        <v>16</v>
      </c>
      <c r="K524" s="8">
        <v>17</v>
      </c>
      <c r="L524" s="8"/>
      <c r="M524" s="8">
        <v>18</v>
      </c>
      <c r="N524" s="8">
        <v>19</v>
      </c>
      <c r="O524" s="8">
        <v>20</v>
      </c>
      <c r="P524" s="8">
        <v>21</v>
      </c>
      <c r="Q524" s="8"/>
      <c r="R524" s="8"/>
    </row>
    <row r="525" spans="1:18" hidden="1" x14ac:dyDescent="0.2">
      <c r="A525" s="5">
        <v>45</v>
      </c>
      <c r="B525" s="17" t="s">
        <v>73</v>
      </c>
      <c r="C525" s="6">
        <v>100</v>
      </c>
      <c r="D525" s="33">
        <v>1.33</v>
      </c>
      <c r="E525" s="33">
        <v>6.08</v>
      </c>
      <c r="F525" s="33">
        <v>8.52</v>
      </c>
      <c r="G525" s="33"/>
      <c r="H525" s="33">
        <v>0.02</v>
      </c>
      <c r="I525" s="33">
        <v>24.43</v>
      </c>
      <c r="J525" s="33"/>
      <c r="K525" s="33">
        <v>2.31</v>
      </c>
      <c r="L525" s="33"/>
      <c r="M525" s="33">
        <v>43</v>
      </c>
      <c r="N525" s="33">
        <v>28.32</v>
      </c>
      <c r="O525" s="33">
        <v>16</v>
      </c>
      <c r="P525" s="33">
        <v>0.52</v>
      </c>
      <c r="Q525" s="33"/>
      <c r="R525" s="33"/>
    </row>
    <row r="526" spans="1:18" hidden="1" x14ac:dyDescent="0.2">
      <c r="A526" s="5">
        <v>96</v>
      </c>
      <c r="B526" s="5" t="s">
        <v>44</v>
      </c>
      <c r="C526" s="6">
        <v>250</v>
      </c>
      <c r="D526" s="33">
        <v>2.6</v>
      </c>
      <c r="E526" s="33">
        <v>2.5</v>
      </c>
      <c r="F526" s="33">
        <v>16.98</v>
      </c>
      <c r="G526" s="33"/>
      <c r="H526" s="33">
        <v>0.1</v>
      </c>
      <c r="I526" s="33">
        <v>7.5</v>
      </c>
      <c r="J526" s="33"/>
      <c r="K526" s="33">
        <v>2.4</v>
      </c>
      <c r="L526" s="33"/>
      <c r="M526" s="33">
        <v>38.5</v>
      </c>
      <c r="N526" s="33">
        <v>115.45</v>
      </c>
      <c r="O526" s="33">
        <v>31.75</v>
      </c>
      <c r="P526" s="33">
        <v>1</v>
      </c>
      <c r="Q526" s="33"/>
      <c r="R526" s="33"/>
    </row>
    <row r="527" spans="1:18" hidden="1" x14ac:dyDescent="0.2">
      <c r="A527" s="5">
        <v>280</v>
      </c>
      <c r="B527" s="17" t="s">
        <v>68</v>
      </c>
      <c r="C527" s="6">
        <v>105</v>
      </c>
      <c r="D527" s="33">
        <v>21.32</v>
      </c>
      <c r="E527" s="33">
        <v>9.93</v>
      </c>
      <c r="F527" s="33">
        <v>0.87</v>
      </c>
      <c r="G527" s="33"/>
      <c r="H527" s="33">
        <v>0.08</v>
      </c>
      <c r="I527" s="33">
        <v>1</v>
      </c>
      <c r="J527" s="33">
        <v>20</v>
      </c>
      <c r="K527" s="33">
        <v>1.2</v>
      </c>
      <c r="L527" s="33"/>
      <c r="M527" s="33">
        <v>14.74</v>
      </c>
      <c r="N527" s="33">
        <v>219.3</v>
      </c>
      <c r="O527" s="33">
        <v>26.88</v>
      </c>
      <c r="P527" s="33">
        <v>3.34</v>
      </c>
      <c r="Q527" s="33"/>
      <c r="R527" s="33"/>
    </row>
    <row r="528" spans="1:18" hidden="1" x14ac:dyDescent="0.2">
      <c r="A528" s="5">
        <v>321</v>
      </c>
      <c r="B528" s="17" t="s">
        <v>39</v>
      </c>
      <c r="C528" s="6">
        <v>200</v>
      </c>
      <c r="D528" s="33">
        <v>5.8</v>
      </c>
      <c r="E528" s="33">
        <v>4.8</v>
      </c>
      <c r="F528" s="33">
        <v>44.28</v>
      </c>
      <c r="G528" s="33"/>
      <c r="H528" s="33">
        <v>0.08</v>
      </c>
      <c r="I528" s="33">
        <v>43.2</v>
      </c>
      <c r="J528" s="33"/>
      <c r="K528" s="33">
        <v>2.2000000000000002</v>
      </c>
      <c r="L528" s="33"/>
      <c r="M528" s="33">
        <v>151.6</v>
      </c>
      <c r="N528" s="33">
        <v>119</v>
      </c>
      <c r="O528" s="33">
        <v>57.2</v>
      </c>
      <c r="P528" s="33">
        <v>4.5999999999999996</v>
      </c>
      <c r="Q528" s="33"/>
      <c r="R528" s="33"/>
    </row>
    <row r="529" spans="1:18" hidden="1" x14ac:dyDescent="0.2">
      <c r="A529" s="5">
        <v>349</v>
      </c>
      <c r="B529" s="17" t="s">
        <v>53</v>
      </c>
      <c r="C529" s="6">
        <v>200</v>
      </c>
      <c r="D529" s="33">
        <v>1.1599999999999999</v>
      </c>
      <c r="E529" s="33">
        <v>0.3</v>
      </c>
      <c r="F529" s="33">
        <v>47.26</v>
      </c>
      <c r="G529" s="33"/>
      <c r="H529" s="33">
        <v>0.02</v>
      </c>
      <c r="I529" s="33">
        <v>0.8</v>
      </c>
      <c r="J529" s="33"/>
      <c r="K529" s="33">
        <v>0.2</v>
      </c>
      <c r="L529" s="33"/>
      <c r="M529" s="33">
        <v>5.84</v>
      </c>
      <c r="N529" s="33">
        <v>46</v>
      </c>
      <c r="O529" s="33">
        <v>33</v>
      </c>
      <c r="P529" s="33">
        <v>0.96</v>
      </c>
      <c r="Q529" s="33"/>
      <c r="R529" s="33"/>
    </row>
    <row r="530" spans="1:18" hidden="1" x14ac:dyDescent="0.2">
      <c r="A530" s="5" t="s">
        <v>4</v>
      </c>
      <c r="B530" s="17" t="s">
        <v>23</v>
      </c>
      <c r="C530" s="6">
        <v>60</v>
      </c>
      <c r="D530" s="33">
        <v>3.36</v>
      </c>
      <c r="E530" s="33">
        <v>0.66</v>
      </c>
      <c r="F530" s="33">
        <v>29.64</v>
      </c>
      <c r="G530" s="33"/>
      <c r="H530" s="33">
        <v>7.0000000000000007E-2</v>
      </c>
      <c r="I530" s="33"/>
      <c r="J530" s="33"/>
      <c r="K530" s="33">
        <v>0.54</v>
      </c>
      <c r="L530" s="33"/>
      <c r="M530" s="33">
        <v>13.8</v>
      </c>
      <c r="N530" s="33">
        <v>63.6</v>
      </c>
      <c r="O530" s="33">
        <v>15</v>
      </c>
      <c r="P530" s="33">
        <v>1.86</v>
      </c>
      <c r="Q530" s="33"/>
      <c r="R530" s="33"/>
    </row>
    <row r="531" spans="1:18" hidden="1" x14ac:dyDescent="0.2">
      <c r="A531" s="5">
        <v>338</v>
      </c>
      <c r="B531" s="17" t="s">
        <v>24</v>
      </c>
      <c r="C531" s="6">
        <v>100</v>
      </c>
      <c r="D531" s="33">
        <v>1.5066289999999998</v>
      </c>
      <c r="E531" s="33">
        <v>0.50665399999999994</v>
      </c>
      <c r="F531" s="33">
        <v>20.999475</v>
      </c>
      <c r="G531" s="33"/>
      <c r="H531" s="33">
        <v>3.9999E-2</v>
      </c>
      <c r="I531" s="33">
        <v>9.9997499999999988</v>
      </c>
      <c r="J531" s="33">
        <v>0</v>
      </c>
      <c r="K531" s="33">
        <v>0.39998999999999996</v>
      </c>
      <c r="L531" s="33"/>
      <c r="M531" s="33">
        <v>7.9997999999999996</v>
      </c>
      <c r="N531" s="33">
        <v>27.999299999999998</v>
      </c>
      <c r="O531" s="33">
        <v>41.998950000000001</v>
      </c>
      <c r="P531" s="33">
        <v>0.59998499999999999</v>
      </c>
      <c r="Q531" s="33"/>
      <c r="R531" s="33"/>
    </row>
    <row r="532" spans="1:18" hidden="1" x14ac:dyDescent="0.2">
      <c r="A532" s="5"/>
      <c r="B532" s="11" t="s">
        <v>25</v>
      </c>
      <c r="C532" s="6"/>
      <c r="D532" s="33">
        <f t="shared" ref="D532:P532" si="29">SUM(D525:D531)</f>
        <v>37.076628999999997</v>
      </c>
      <c r="E532" s="33">
        <f t="shared" si="29"/>
        <v>24.776654000000001</v>
      </c>
      <c r="F532" s="33">
        <f t="shared" si="29"/>
        <v>168.549475</v>
      </c>
      <c r="G532" s="33"/>
      <c r="H532" s="33">
        <f t="shared" si="29"/>
        <v>0.40999900000000006</v>
      </c>
      <c r="I532" s="33">
        <f t="shared" si="29"/>
        <v>86.929749999999984</v>
      </c>
      <c r="J532" s="33">
        <f t="shared" si="29"/>
        <v>20</v>
      </c>
      <c r="K532" s="33">
        <f t="shared" si="29"/>
        <v>9.2499899999999986</v>
      </c>
      <c r="L532" s="33"/>
      <c r="M532" s="33">
        <f t="shared" si="29"/>
        <v>275.47979999999995</v>
      </c>
      <c r="N532" s="33">
        <f t="shared" si="29"/>
        <v>619.66930000000002</v>
      </c>
      <c r="O532" s="33">
        <f t="shared" si="29"/>
        <v>221.82894999999999</v>
      </c>
      <c r="P532" s="33">
        <f t="shared" si="29"/>
        <v>12.879984999999998</v>
      </c>
      <c r="Q532" s="33"/>
      <c r="R532" s="33"/>
    </row>
    <row r="533" spans="1:18" ht="15" hidden="1" x14ac:dyDescent="0.2">
      <c r="A533" s="5"/>
      <c r="B533" s="10" t="s">
        <v>26</v>
      </c>
      <c r="C533" s="6"/>
      <c r="D533" s="15">
        <f t="shared" ref="D533:P533" si="30">D532+D521</f>
        <v>58.276629</v>
      </c>
      <c r="E533" s="15">
        <f t="shared" si="30"/>
        <v>49.476653999999996</v>
      </c>
      <c r="F533" s="15">
        <f t="shared" si="30"/>
        <v>253.80947499999999</v>
      </c>
      <c r="G533" s="15"/>
      <c r="H533" s="15">
        <f t="shared" si="30"/>
        <v>0.58999900000000005</v>
      </c>
      <c r="I533" s="15">
        <f t="shared" si="30"/>
        <v>89.659749999999988</v>
      </c>
      <c r="J533" s="15">
        <f t="shared" si="30"/>
        <v>145</v>
      </c>
      <c r="K533" s="15">
        <f t="shared" si="30"/>
        <v>11.519989999999998</v>
      </c>
      <c r="L533" s="15"/>
      <c r="M533" s="15">
        <f t="shared" si="30"/>
        <v>625.70979999999986</v>
      </c>
      <c r="N533" s="15">
        <f t="shared" si="30"/>
        <v>935.39930000000004</v>
      </c>
      <c r="O533" s="15">
        <f t="shared" si="30"/>
        <v>301.39895000000001</v>
      </c>
      <c r="P533" s="15">
        <f t="shared" si="30"/>
        <v>17.399984999999997</v>
      </c>
      <c r="Q533" s="15"/>
      <c r="R533" s="15"/>
    </row>
    <row r="534" spans="1:18" hidden="1" x14ac:dyDescent="0.2">
      <c r="A534" s="1"/>
      <c r="B534" s="18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5" hidden="1" x14ac:dyDescent="0.2">
      <c r="A535" s="35" t="s">
        <v>79</v>
      </c>
      <c r="B535" s="18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idden="1" x14ac:dyDescent="0.2">
      <c r="A536" s="1"/>
      <c r="B536" s="18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idden="1" x14ac:dyDescent="0.2">
      <c r="A537" s="27" t="s">
        <v>32</v>
      </c>
      <c r="B537" s="18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idden="1" x14ac:dyDescent="0.2">
      <c r="A538" s="55">
        <v>1</v>
      </c>
      <c r="B538" s="8">
        <v>2</v>
      </c>
      <c r="C538" s="8">
        <v>3</v>
      </c>
      <c r="D538" s="8">
        <v>5</v>
      </c>
      <c r="E538" s="8">
        <v>7</v>
      </c>
      <c r="F538" s="8">
        <v>9</v>
      </c>
      <c r="G538" s="8"/>
      <c r="H538" s="8">
        <v>14</v>
      </c>
      <c r="I538" s="8">
        <v>15</v>
      </c>
      <c r="J538" s="8">
        <v>16</v>
      </c>
      <c r="K538" s="8">
        <v>17</v>
      </c>
      <c r="L538" s="8"/>
      <c r="M538" s="8">
        <v>18</v>
      </c>
      <c r="N538" s="8">
        <v>19</v>
      </c>
      <c r="O538" s="8">
        <v>20</v>
      </c>
      <c r="P538" s="8">
        <v>21</v>
      </c>
      <c r="Q538" s="8"/>
      <c r="R538" s="8"/>
    </row>
    <row r="539" spans="1:18" hidden="1" x14ac:dyDescent="0.2">
      <c r="A539" s="5">
        <v>183</v>
      </c>
      <c r="B539" s="17" t="s">
        <v>74</v>
      </c>
      <c r="C539" s="6">
        <v>250</v>
      </c>
      <c r="D539" s="33">
        <v>14</v>
      </c>
      <c r="E539" s="33">
        <v>10</v>
      </c>
      <c r="F539" s="33">
        <v>20</v>
      </c>
      <c r="G539" s="33"/>
      <c r="H539" s="33">
        <v>0.2</v>
      </c>
      <c r="I539" s="33"/>
      <c r="J539" s="33"/>
      <c r="K539" s="33">
        <v>2.25</v>
      </c>
      <c r="L539" s="33"/>
      <c r="M539" s="33">
        <v>30</v>
      </c>
      <c r="N539" s="33">
        <v>180</v>
      </c>
      <c r="O539" s="33">
        <v>122.5</v>
      </c>
      <c r="P539" s="33">
        <v>4</v>
      </c>
      <c r="Q539" s="33"/>
      <c r="R539" s="33"/>
    </row>
    <row r="540" spans="1:18" s="18" customFormat="1" hidden="1" x14ac:dyDescent="0.2">
      <c r="A540" s="14">
        <v>3</v>
      </c>
      <c r="B540" s="18" t="s">
        <v>98</v>
      </c>
      <c r="C540" s="28">
        <v>50</v>
      </c>
      <c r="D540" s="29">
        <v>5.8</v>
      </c>
      <c r="E540" s="29">
        <v>15</v>
      </c>
      <c r="F540" s="29">
        <v>14.83</v>
      </c>
      <c r="G540" s="29"/>
      <c r="H540" s="29">
        <v>0.04</v>
      </c>
      <c r="I540" s="29">
        <v>0.11</v>
      </c>
      <c r="J540" s="29">
        <v>59</v>
      </c>
      <c r="K540" s="29"/>
      <c r="L540" s="29"/>
      <c r="M540" s="29">
        <v>139.19999999999999</v>
      </c>
      <c r="N540" s="29">
        <v>96</v>
      </c>
      <c r="O540" s="29">
        <v>9.4499999999999993</v>
      </c>
      <c r="P540" s="29">
        <v>0.49</v>
      </c>
      <c r="Q540" s="29"/>
      <c r="R540" s="29"/>
    </row>
    <row r="541" spans="1:18" hidden="1" x14ac:dyDescent="0.2">
      <c r="A541" s="5">
        <v>379</v>
      </c>
      <c r="B541" s="17" t="s">
        <v>3</v>
      </c>
      <c r="C541" s="6">
        <v>200</v>
      </c>
      <c r="D541" s="33">
        <v>3.6</v>
      </c>
      <c r="E541" s="33">
        <v>2.67</v>
      </c>
      <c r="F541" s="33">
        <v>29.2</v>
      </c>
      <c r="G541" s="33"/>
      <c r="H541" s="33">
        <v>0.03</v>
      </c>
      <c r="I541" s="33">
        <v>1.47</v>
      </c>
      <c r="J541" s="33"/>
      <c r="K541" s="33"/>
      <c r="L541" s="33"/>
      <c r="M541" s="33">
        <v>158.66999999999999</v>
      </c>
      <c r="N541" s="33">
        <v>132</v>
      </c>
      <c r="O541" s="33">
        <v>29.33</v>
      </c>
      <c r="P541" s="33">
        <v>2.4</v>
      </c>
      <c r="Q541" s="33"/>
      <c r="R541" s="33"/>
    </row>
    <row r="542" spans="1:18" hidden="1" x14ac:dyDescent="0.2">
      <c r="A542" s="5" t="s">
        <v>4</v>
      </c>
      <c r="B542" s="17" t="s">
        <v>5</v>
      </c>
      <c r="C542" s="6">
        <v>50</v>
      </c>
      <c r="D542" s="33">
        <v>3.95</v>
      </c>
      <c r="E542" s="33">
        <v>0.5</v>
      </c>
      <c r="F542" s="33">
        <v>24.15</v>
      </c>
      <c r="G542" s="33"/>
      <c r="H542" s="33">
        <v>0.05</v>
      </c>
      <c r="I542" s="33"/>
      <c r="J542" s="33"/>
      <c r="K542" s="33">
        <v>0.65</v>
      </c>
      <c r="L542" s="33"/>
      <c r="M542" s="33">
        <v>11.5</v>
      </c>
      <c r="N542" s="33">
        <v>43.5</v>
      </c>
      <c r="O542" s="33">
        <v>16.5</v>
      </c>
      <c r="P542" s="33">
        <v>0.55000000000000004</v>
      </c>
      <c r="Q542" s="33"/>
      <c r="R542" s="33"/>
    </row>
    <row r="543" spans="1:18" hidden="1" x14ac:dyDescent="0.2">
      <c r="A543" s="5"/>
      <c r="B543" s="10" t="s">
        <v>81</v>
      </c>
      <c r="C543" s="6"/>
      <c r="D543" s="33">
        <f t="shared" ref="D543:P543" si="31">SUM(D539:D542)</f>
        <v>27.35</v>
      </c>
      <c r="E543" s="33">
        <f t="shared" si="31"/>
        <v>28.17</v>
      </c>
      <c r="F543" s="33">
        <f t="shared" si="31"/>
        <v>88.18</v>
      </c>
      <c r="G543" s="33"/>
      <c r="H543" s="33">
        <f t="shared" si="31"/>
        <v>0.32</v>
      </c>
      <c r="I543" s="33">
        <f t="shared" si="31"/>
        <v>1.58</v>
      </c>
      <c r="J543" s="33">
        <f t="shared" si="31"/>
        <v>59</v>
      </c>
      <c r="K543" s="33">
        <f t="shared" si="31"/>
        <v>2.9</v>
      </c>
      <c r="L543" s="33"/>
      <c r="M543" s="33">
        <f t="shared" si="31"/>
        <v>339.37</v>
      </c>
      <c r="N543" s="33">
        <f t="shared" si="31"/>
        <v>451.5</v>
      </c>
      <c r="O543" s="33">
        <f t="shared" si="31"/>
        <v>177.77999999999997</v>
      </c>
      <c r="P543" s="33">
        <f t="shared" si="31"/>
        <v>7.44</v>
      </c>
      <c r="Q543" s="33"/>
      <c r="R543" s="33"/>
    </row>
    <row r="544" spans="1:18" hidden="1" x14ac:dyDescent="0.2">
      <c r="A544" s="1"/>
      <c r="B544" s="18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idden="1" x14ac:dyDescent="0.2">
      <c r="A545" s="27" t="s">
        <v>21</v>
      </c>
      <c r="B545" s="18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idden="1" x14ac:dyDescent="0.2">
      <c r="A546" s="55">
        <v>1</v>
      </c>
      <c r="B546" s="8">
        <v>2</v>
      </c>
      <c r="C546" s="8">
        <v>3</v>
      </c>
      <c r="D546" s="8">
        <v>5</v>
      </c>
      <c r="E546" s="8">
        <v>7</v>
      </c>
      <c r="F546" s="8">
        <v>9</v>
      </c>
      <c r="G546" s="8"/>
      <c r="H546" s="8">
        <v>14</v>
      </c>
      <c r="I546" s="8">
        <v>15</v>
      </c>
      <c r="J546" s="8">
        <v>16</v>
      </c>
      <c r="K546" s="8">
        <v>17</v>
      </c>
      <c r="L546" s="8"/>
      <c r="M546" s="8">
        <v>18</v>
      </c>
      <c r="N546" s="8">
        <v>19</v>
      </c>
      <c r="O546" s="8">
        <v>20</v>
      </c>
      <c r="P546" s="8">
        <v>21</v>
      </c>
      <c r="Q546" s="8"/>
      <c r="R546" s="8"/>
    </row>
    <row r="547" spans="1:18" ht="15.75" hidden="1" customHeight="1" x14ac:dyDescent="0.2">
      <c r="A547" s="5">
        <v>23</v>
      </c>
      <c r="B547" s="58" t="s">
        <v>69</v>
      </c>
      <c r="C547" s="6">
        <v>100</v>
      </c>
      <c r="D547" s="33">
        <v>1.1100000000000001</v>
      </c>
      <c r="E547" s="33">
        <v>6.18</v>
      </c>
      <c r="F547" s="33">
        <v>4.62</v>
      </c>
      <c r="G547" s="33"/>
      <c r="H547" s="33">
        <v>0.09</v>
      </c>
      <c r="I547" s="33">
        <v>20.3</v>
      </c>
      <c r="J547" s="33"/>
      <c r="K547" s="33">
        <v>3.37</v>
      </c>
      <c r="L547" s="33"/>
      <c r="M547" s="33">
        <v>17.21</v>
      </c>
      <c r="N547" s="33">
        <v>32.119999999999997</v>
      </c>
      <c r="O547" s="33">
        <v>17.62</v>
      </c>
      <c r="P547" s="33">
        <v>0.83</v>
      </c>
      <c r="Q547" s="33"/>
      <c r="R547" s="33"/>
    </row>
    <row r="548" spans="1:18" hidden="1" x14ac:dyDescent="0.2">
      <c r="A548" s="5">
        <v>88</v>
      </c>
      <c r="B548" s="19" t="s">
        <v>56</v>
      </c>
      <c r="C548" s="6">
        <v>300</v>
      </c>
      <c r="D548" s="33">
        <v>3.16</v>
      </c>
      <c r="E548" s="33">
        <v>10.97</v>
      </c>
      <c r="F548" s="33">
        <v>9.75</v>
      </c>
      <c r="G548" s="33"/>
      <c r="H548" s="33">
        <v>0.09</v>
      </c>
      <c r="I548" s="33">
        <v>22.17</v>
      </c>
      <c r="J548" s="33"/>
      <c r="K548" s="33">
        <v>2.85</v>
      </c>
      <c r="L548" s="33"/>
      <c r="M548" s="33">
        <v>40.770000000000003</v>
      </c>
      <c r="N548" s="33">
        <v>46.91</v>
      </c>
      <c r="O548" s="33">
        <v>26.64</v>
      </c>
      <c r="P548" s="33">
        <v>0.99</v>
      </c>
      <c r="Q548" s="33"/>
      <c r="R548" s="33"/>
    </row>
    <row r="549" spans="1:18" hidden="1" x14ac:dyDescent="0.2">
      <c r="A549" s="5">
        <v>284</v>
      </c>
      <c r="B549" s="17" t="s">
        <v>70</v>
      </c>
      <c r="C549" s="6">
        <v>300</v>
      </c>
      <c r="D549" s="33">
        <v>21.19</v>
      </c>
      <c r="E549" s="33">
        <v>15.56</v>
      </c>
      <c r="F549" s="33">
        <v>61.25</v>
      </c>
      <c r="G549" s="33"/>
      <c r="H549" s="33">
        <v>0.17</v>
      </c>
      <c r="I549" s="33">
        <v>1.5</v>
      </c>
      <c r="J549" s="33">
        <v>75</v>
      </c>
      <c r="K549" s="33">
        <v>1.1299999999999999</v>
      </c>
      <c r="L549" s="33"/>
      <c r="M549" s="33">
        <v>90.38</v>
      </c>
      <c r="N549" s="33">
        <v>155</v>
      </c>
      <c r="O549" s="33">
        <v>70.13</v>
      </c>
      <c r="P549" s="33">
        <v>3</v>
      </c>
      <c r="Q549" s="33"/>
      <c r="R549" s="33"/>
    </row>
    <row r="550" spans="1:18" hidden="1" x14ac:dyDescent="0.2">
      <c r="A550" s="5">
        <v>342</v>
      </c>
      <c r="B550" s="19" t="s">
        <v>93</v>
      </c>
      <c r="C550" s="6">
        <v>200</v>
      </c>
      <c r="D550" s="33">
        <v>0.36</v>
      </c>
      <c r="E550" s="33">
        <v>0.04</v>
      </c>
      <c r="F550" s="33">
        <v>23.56</v>
      </c>
      <c r="G550" s="33"/>
      <c r="H550" s="33">
        <v>0.01</v>
      </c>
      <c r="I550" s="33">
        <v>1.8</v>
      </c>
      <c r="J550" s="33"/>
      <c r="K550" s="33">
        <v>0.4</v>
      </c>
      <c r="L550" s="33"/>
      <c r="M550" s="33">
        <v>11.8</v>
      </c>
      <c r="N550" s="33">
        <v>10.4</v>
      </c>
      <c r="O550" s="33">
        <v>3.2</v>
      </c>
      <c r="P550" s="33">
        <v>0.34</v>
      </c>
      <c r="Q550" s="33"/>
      <c r="R550" s="33"/>
    </row>
    <row r="551" spans="1:18" hidden="1" x14ac:dyDescent="0.2">
      <c r="A551" s="5" t="s">
        <v>4</v>
      </c>
      <c r="B551" s="19" t="s">
        <v>5</v>
      </c>
      <c r="C551" s="6">
        <v>30</v>
      </c>
      <c r="D551" s="33">
        <v>2.37</v>
      </c>
      <c r="E551" s="33">
        <v>0.3</v>
      </c>
      <c r="F551" s="33">
        <v>14.49</v>
      </c>
      <c r="G551" s="33"/>
      <c r="H551" s="33">
        <v>0.03</v>
      </c>
      <c r="I551" s="33"/>
      <c r="J551" s="33"/>
      <c r="K551" s="33">
        <v>0.39</v>
      </c>
      <c r="L551" s="33"/>
      <c r="M551" s="33">
        <v>6.9</v>
      </c>
      <c r="N551" s="33">
        <v>26.1</v>
      </c>
      <c r="O551" s="33">
        <v>9.9</v>
      </c>
      <c r="P551" s="33">
        <v>0.33</v>
      </c>
      <c r="Q551" s="33"/>
      <c r="R551" s="33"/>
    </row>
    <row r="552" spans="1:18" hidden="1" x14ac:dyDescent="0.2">
      <c r="A552" s="5" t="s">
        <v>4</v>
      </c>
      <c r="B552" s="19" t="s">
        <v>23</v>
      </c>
      <c r="C552" s="6">
        <v>60</v>
      </c>
      <c r="D552" s="33">
        <v>3.36</v>
      </c>
      <c r="E552" s="33">
        <v>0.66</v>
      </c>
      <c r="F552" s="33">
        <v>29.64</v>
      </c>
      <c r="G552" s="33"/>
      <c r="H552" s="33">
        <v>7.0000000000000007E-2</v>
      </c>
      <c r="I552" s="33"/>
      <c r="J552" s="33"/>
      <c r="K552" s="33">
        <v>0.54</v>
      </c>
      <c r="L552" s="33"/>
      <c r="M552" s="33">
        <v>13.8</v>
      </c>
      <c r="N552" s="33">
        <v>63.6</v>
      </c>
      <c r="O552" s="33">
        <v>15</v>
      </c>
      <c r="P552" s="33">
        <v>1.86</v>
      </c>
      <c r="Q552" s="33"/>
      <c r="R552" s="33"/>
    </row>
    <row r="553" spans="1:18" hidden="1" outlineLevel="1" x14ac:dyDescent="0.2">
      <c r="A553" s="55">
        <v>338</v>
      </c>
      <c r="B553" s="17" t="s">
        <v>6</v>
      </c>
      <c r="C553" s="28">
        <v>100</v>
      </c>
      <c r="D553" s="29">
        <v>0.39998999999999996</v>
      </c>
      <c r="E553" s="29">
        <v>0.39998999999999996</v>
      </c>
      <c r="F553" s="29">
        <v>9.7997549999999993</v>
      </c>
      <c r="G553" s="29"/>
      <c r="H553" s="29">
        <v>2.6665999999999999E-2</v>
      </c>
      <c r="I553" s="29">
        <v>9.9997499999999988</v>
      </c>
      <c r="J553" s="29">
        <v>0</v>
      </c>
      <c r="K553" s="29">
        <v>0.19999499999999998</v>
      </c>
      <c r="L553" s="29"/>
      <c r="M553" s="29">
        <v>15.999599999999999</v>
      </c>
      <c r="N553" s="29">
        <v>10.999725</v>
      </c>
      <c r="O553" s="29">
        <v>8.9997749999999996</v>
      </c>
      <c r="P553" s="29">
        <v>2.1999449999999996</v>
      </c>
      <c r="Q553" s="29"/>
      <c r="R553" s="29"/>
    </row>
    <row r="554" spans="1:18" hidden="1" collapsed="1" x14ac:dyDescent="0.2">
      <c r="A554" s="5"/>
      <c r="B554" s="20" t="s">
        <v>25</v>
      </c>
      <c r="C554" s="6"/>
      <c r="D554" s="33">
        <f t="shared" ref="D554:P554" si="32">SUM(D547:D553)</f>
        <v>31.94999</v>
      </c>
      <c r="E554" s="33">
        <f t="shared" si="32"/>
        <v>34.109989999999996</v>
      </c>
      <c r="F554" s="33">
        <f t="shared" si="32"/>
        <v>153.10975500000001</v>
      </c>
      <c r="G554" s="33"/>
      <c r="H554" s="33">
        <f t="shared" si="32"/>
        <v>0.48666600000000004</v>
      </c>
      <c r="I554" s="33">
        <f t="shared" si="32"/>
        <v>55.769749999999995</v>
      </c>
      <c r="J554" s="33">
        <f t="shared" si="32"/>
        <v>75</v>
      </c>
      <c r="K554" s="33">
        <f t="shared" si="32"/>
        <v>8.8799949999999992</v>
      </c>
      <c r="L554" s="33"/>
      <c r="M554" s="33">
        <f t="shared" si="32"/>
        <v>196.85960000000003</v>
      </c>
      <c r="N554" s="33">
        <f t="shared" si="32"/>
        <v>345.12972500000006</v>
      </c>
      <c r="O554" s="33">
        <f t="shared" si="32"/>
        <v>151.48977500000001</v>
      </c>
      <c r="P554" s="33">
        <f t="shared" si="32"/>
        <v>9.549945000000001</v>
      </c>
      <c r="Q554" s="33"/>
      <c r="R554" s="33"/>
    </row>
    <row r="555" spans="1:18" ht="15" hidden="1" x14ac:dyDescent="0.2">
      <c r="A555" s="5"/>
      <c r="B555" s="21" t="s">
        <v>26</v>
      </c>
      <c r="C555" s="6"/>
      <c r="D555" s="15">
        <f t="shared" ref="D555:P555" si="33">D554+D543</f>
        <v>59.299990000000001</v>
      </c>
      <c r="E555" s="15">
        <f t="shared" si="33"/>
        <v>62.279989999999998</v>
      </c>
      <c r="F555" s="15">
        <f t="shared" si="33"/>
        <v>241.28975500000001</v>
      </c>
      <c r="G555" s="15"/>
      <c r="H555" s="15">
        <f t="shared" si="33"/>
        <v>0.80666600000000011</v>
      </c>
      <c r="I555" s="15">
        <f t="shared" si="33"/>
        <v>57.349749999999993</v>
      </c>
      <c r="J555" s="15">
        <f t="shared" si="33"/>
        <v>134</v>
      </c>
      <c r="K555" s="15">
        <f t="shared" si="33"/>
        <v>11.779995</v>
      </c>
      <c r="L555" s="15"/>
      <c r="M555" s="15">
        <f t="shared" si="33"/>
        <v>536.2296</v>
      </c>
      <c r="N555" s="15">
        <f t="shared" si="33"/>
        <v>796.62972500000001</v>
      </c>
      <c r="O555" s="15">
        <f t="shared" si="33"/>
        <v>329.26977499999998</v>
      </c>
      <c r="P555" s="15">
        <f t="shared" si="33"/>
        <v>16.989945000000002</v>
      </c>
      <c r="Q555" s="15"/>
      <c r="R555" s="15"/>
    </row>
    <row r="556" spans="1:18" hidden="1" x14ac:dyDescent="0.2">
      <c r="A556" s="1"/>
      <c r="B556" s="18"/>
      <c r="C556" s="2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</row>
    <row r="557" spans="1:18" ht="15" hidden="1" x14ac:dyDescent="0.2">
      <c r="A557" s="35" t="s">
        <v>80</v>
      </c>
      <c r="B557" s="18"/>
      <c r="C557" s="2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</row>
    <row r="558" spans="1:18" hidden="1" x14ac:dyDescent="0.2">
      <c r="A558" s="1"/>
      <c r="B558" s="18"/>
      <c r="C558" s="2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</row>
    <row r="559" spans="1:18" hidden="1" x14ac:dyDescent="0.2">
      <c r="A559" s="27" t="s">
        <v>32</v>
      </c>
      <c r="B559" s="18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idden="1" x14ac:dyDescent="0.2">
      <c r="A560" s="55">
        <v>1</v>
      </c>
      <c r="B560" s="8">
        <v>2</v>
      </c>
      <c r="C560" s="8">
        <v>3</v>
      </c>
      <c r="D560" s="8">
        <v>5</v>
      </c>
      <c r="E560" s="8">
        <v>7</v>
      </c>
      <c r="F560" s="8">
        <v>9</v>
      </c>
      <c r="G560" s="8"/>
      <c r="H560" s="8">
        <v>14</v>
      </c>
      <c r="I560" s="8">
        <v>15</v>
      </c>
      <c r="J560" s="8">
        <v>16</v>
      </c>
      <c r="K560" s="8">
        <v>17</v>
      </c>
      <c r="L560" s="8"/>
      <c r="M560" s="8">
        <v>18</v>
      </c>
      <c r="N560" s="8">
        <v>19</v>
      </c>
      <c r="O560" s="8">
        <v>20</v>
      </c>
      <c r="P560" s="8">
        <v>21</v>
      </c>
      <c r="Q560" s="8"/>
      <c r="R560" s="8"/>
    </row>
    <row r="561" spans="1:18" hidden="1" x14ac:dyDescent="0.2">
      <c r="A561" s="5">
        <v>176</v>
      </c>
      <c r="B561" s="17" t="s">
        <v>72</v>
      </c>
      <c r="C561" s="6" t="s">
        <v>52</v>
      </c>
      <c r="D561" s="33">
        <v>4.2</v>
      </c>
      <c r="E561" s="33">
        <v>7.8</v>
      </c>
      <c r="F561" s="33">
        <v>32.97</v>
      </c>
      <c r="G561" s="33"/>
      <c r="H561" s="33">
        <v>0.11</v>
      </c>
      <c r="I561" s="33">
        <v>10.29</v>
      </c>
      <c r="J561" s="33">
        <v>29.4</v>
      </c>
      <c r="K561" s="33">
        <v>2.1</v>
      </c>
      <c r="L561" s="33"/>
      <c r="M561" s="33">
        <v>60.9</v>
      </c>
      <c r="N561" s="33">
        <v>65.099999999999994</v>
      </c>
      <c r="O561" s="33">
        <v>29.4</v>
      </c>
      <c r="P561" s="33">
        <v>1.05</v>
      </c>
      <c r="Q561" s="33"/>
      <c r="R561" s="33"/>
    </row>
    <row r="562" spans="1:18" hidden="1" x14ac:dyDescent="0.2">
      <c r="A562" s="55">
        <v>15</v>
      </c>
      <c r="B562" s="9" t="s">
        <v>1</v>
      </c>
      <c r="C562" s="28">
        <v>30</v>
      </c>
      <c r="D562" s="29">
        <v>6.96</v>
      </c>
      <c r="E562" s="29">
        <v>8.85</v>
      </c>
      <c r="F562" s="29" t="e">
        <f>SUM(#REF!)</f>
        <v>#REF!</v>
      </c>
      <c r="G562" s="29"/>
      <c r="H562" s="29">
        <v>0.01</v>
      </c>
      <c r="I562" s="29">
        <v>0.21</v>
      </c>
      <c r="J562" s="29">
        <v>78</v>
      </c>
      <c r="K562" s="29">
        <v>0.15</v>
      </c>
      <c r="L562" s="29"/>
      <c r="M562" s="29">
        <v>264</v>
      </c>
      <c r="N562" s="29">
        <v>150</v>
      </c>
      <c r="O562" s="29">
        <v>10.5</v>
      </c>
      <c r="P562" s="29">
        <v>0.3</v>
      </c>
      <c r="Q562" s="29"/>
      <c r="R562" s="29"/>
    </row>
    <row r="563" spans="1:18" hidden="1" x14ac:dyDescent="0.2">
      <c r="A563" s="55">
        <v>14</v>
      </c>
      <c r="B563" s="9" t="s">
        <v>2</v>
      </c>
      <c r="C563" s="28">
        <v>10</v>
      </c>
      <c r="D563" s="29">
        <v>0.1</v>
      </c>
      <c r="E563" s="29">
        <v>7.2</v>
      </c>
      <c r="F563" s="29" t="e">
        <f>SUM(#REF!)</f>
        <v>#REF!</v>
      </c>
      <c r="G563" s="29"/>
      <c r="H563" s="29">
        <v>0</v>
      </c>
      <c r="I563" s="29"/>
      <c r="J563" s="29">
        <v>40</v>
      </c>
      <c r="K563" s="29">
        <v>0.1</v>
      </c>
      <c r="L563" s="29"/>
      <c r="M563" s="29">
        <v>2.4</v>
      </c>
      <c r="N563" s="29">
        <v>3</v>
      </c>
      <c r="O563" s="29"/>
      <c r="P563" s="29"/>
      <c r="Q563" s="29"/>
      <c r="R563" s="29"/>
    </row>
    <row r="564" spans="1:18" hidden="1" x14ac:dyDescent="0.2">
      <c r="A564" s="5">
        <v>376</v>
      </c>
      <c r="B564" s="17" t="s">
        <v>41</v>
      </c>
      <c r="C564" s="6" t="s">
        <v>49</v>
      </c>
      <c r="D564" s="33">
        <v>0.53</v>
      </c>
      <c r="E564" s="33"/>
      <c r="F564" s="33">
        <v>9.4700000000000006</v>
      </c>
      <c r="G564" s="33"/>
      <c r="H564" s="33"/>
      <c r="I564" s="33">
        <v>0.27</v>
      </c>
      <c r="J564" s="33"/>
      <c r="K564" s="33"/>
      <c r="L564" s="33"/>
      <c r="M564" s="33">
        <v>13.6</v>
      </c>
      <c r="N564" s="33">
        <v>22.13</v>
      </c>
      <c r="O564" s="33">
        <v>11.73</v>
      </c>
      <c r="P564" s="33">
        <v>2.13</v>
      </c>
      <c r="Q564" s="33"/>
      <c r="R564" s="33"/>
    </row>
    <row r="565" spans="1:18" hidden="1" x14ac:dyDescent="0.2">
      <c r="A565" s="5">
        <v>338</v>
      </c>
      <c r="B565" s="17" t="s">
        <v>66</v>
      </c>
      <c r="C565" s="6">
        <v>100</v>
      </c>
      <c r="D565" s="33">
        <v>0.39998999999999996</v>
      </c>
      <c r="E565" s="33">
        <v>0.30665900000000001</v>
      </c>
      <c r="F565" s="33">
        <v>10.306409</v>
      </c>
      <c r="G565" s="33"/>
      <c r="H565" s="33">
        <v>2.6665999999999999E-2</v>
      </c>
      <c r="I565" s="33">
        <v>4.9998749999999994</v>
      </c>
      <c r="J565" s="33">
        <v>0</v>
      </c>
      <c r="K565" s="33">
        <v>0.39998999999999996</v>
      </c>
      <c r="L565" s="33"/>
      <c r="M565" s="33">
        <v>18.999524999999998</v>
      </c>
      <c r="N565" s="33">
        <v>15.999599999999999</v>
      </c>
      <c r="O565" s="33">
        <v>11.999699999999999</v>
      </c>
      <c r="P565" s="33">
        <v>2.3066089999999999</v>
      </c>
      <c r="Q565" s="33"/>
      <c r="R565" s="33"/>
    </row>
    <row r="566" spans="1:18" hidden="1" outlineLevel="1" x14ac:dyDescent="0.2">
      <c r="A566" s="5" t="s">
        <v>4</v>
      </c>
      <c r="B566" s="17" t="s">
        <v>5</v>
      </c>
      <c r="C566" s="28">
        <v>60</v>
      </c>
      <c r="D566" s="29">
        <v>4.74</v>
      </c>
      <c r="E566" s="29">
        <v>0.60000000000000009</v>
      </c>
      <c r="F566" s="29">
        <v>28.98</v>
      </c>
      <c r="G566" s="29"/>
      <c r="H566" s="29">
        <v>0.06</v>
      </c>
      <c r="I566" s="29">
        <v>0</v>
      </c>
      <c r="J566" s="29">
        <v>0</v>
      </c>
      <c r="K566" s="29">
        <v>0.78</v>
      </c>
      <c r="L566" s="29"/>
      <c r="M566" s="29">
        <v>13.799999999999999</v>
      </c>
      <c r="N566" s="29">
        <v>52.199999999999996</v>
      </c>
      <c r="O566" s="29">
        <v>19.799999999999997</v>
      </c>
      <c r="P566" s="29">
        <v>0.66000000000000014</v>
      </c>
      <c r="Q566" s="29"/>
      <c r="R566" s="29"/>
    </row>
    <row r="567" spans="1:18" hidden="1" collapsed="1" x14ac:dyDescent="0.2">
      <c r="A567" s="5"/>
      <c r="B567" s="10" t="s">
        <v>81</v>
      </c>
      <c r="C567" s="6"/>
      <c r="D567" s="33">
        <f t="shared" ref="D567:P567" si="34">SUM(D561:D566)</f>
        <v>16.92999</v>
      </c>
      <c r="E567" s="33">
        <f t="shared" si="34"/>
        <v>24.756658999999999</v>
      </c>
      <c r="F567" s="33" t="e">
        <f t="shared" si="34"/>
        <v>#REF!</v>
      </c>
      <c r="G567" s="33"/>
      <c r="H567" s="33">
        <f t="shared" si="34"/>
        <v>0.20666599999999999</v>
      </c>
      <c r="I567" s="33">
        <f t="shared" si="34"/>
        <v>15.769874999999999</v>
      </c>
      <c r="J567" s="33">
        <f t="shared" si="34"/>
        <v>147.4</v>
      </c>
      <c r="K567" s="33">
        <f t="shared" si="34"/>
        <v>3.5299899999999997</v>
      </c>
      <c r="L567" s="33"/>
      <c r="M567" s="33">
        <f t="shared" si="34"/>
        <v>373.69952499999999</v>
      </c>
      <c r="N567" s="33">
        <f t="shared" si="34"/>
        <v>308.42959999999999</v>
      </c>
      <c r="O567" s="33">
        <f t="shared" si="34"/>
        <v>83.429699999999997</v>
      </c>
      <c r="P567" s="33">
        <f t="shared" si="34"/>
        <v>6.4466090000000005</v>
      </c>
      <c r="Q567" s="33"/>
      <c r="R567" s="33"/>
    </row>
    <row r="568" spans="1:18" hidden="1" x14ac:dyDescent="0.2">
      <c r="A568" s="1"/>
      <c r="B568" s="18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idden="1" x14ac:dyDescent="0.2">
      <c r="A569" s="27" t="s">
        <v>21</v>
      </c>
      <c r="B569" s="18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idden="1" x14ac:dyDescent="0.2">
      <c r="A570" s="55">
        <v>1</v>
      </c>
      <c r="B570" s="8">
        <v>2</v>
      </c>
      <c r="C570" s="8">
        <v>3</v>
      </c>
      <c r="D570" s="8">
        <v>5</v>
      </c>
      <c r="E570" s="8">
        <v>7</v>
      </c>
      <c r="F570" s="8">
        <v>9</v>
      </c>
      <c r="G570" s="8"/>
      <c r="H570" s="8">
        <v>14</v>
      </c>
      <c r="I570" s="8">
        <v>15</v>
      </c>
      <c r="J570" s="8">
        <v>16</v>
      </c>
      <c r="K570" s="8">
        <v>17</v>
      </c>
      <c r="L570" s="8"/>
      <c r="M570" s="8">
        <v>18</v>
      </c>
      <c r="N570" s="8">
        <v>19</v>
      </c>
      <c r="O570" s="8">
        <v>20</v>
      </c>
      <c r="P570" s="8">
        <v>21</v>
      </c>
      <c r="Q570" s="8"/>
      <c r="R570" s="8"/>
    </row>
    <row r="571" spans="1:18" hidden="1" x14ac:dyDescent="0.2">
      <c r="A571" s="5">
        <v>54</v>
      </c>
      <c r="B571" s="19" t="s">
        <v>55</v>
      </c>
      <c r="C571" s="6">
        <v>100</v>
      </c>
      <c r="D571" s="33">
        <v>1.31</v>
      </c>
      <c r="E571" s="33">
        <v>7.16</v>
      </c>
      <c r="F571" s="33">
        <v>12.11</v>
      </c>
      <c r="G571" s="33"/>
      <c r="H571" s="33">
        <v>0.02</v>
      </c>
      <c r="I571" s="33">
        <v>8.56</v>
      </c>
      <c r="J571" s="33"/>
      <c r="K571" s="33">
        <v>2.3199999999999998</v>
      </c>
      <c r="L571" s="33"/>
      <c r="M571" s="33">
        <v>34.4</v>
      </c>
      <c r="N571" s="33">
        <v>37.130000000000003</v>
      </c>
      <c r="O571" s="33">
        <v>19.7</v>
      </c>
      <c r="P571" s="33">
        <v>1.72</v>
      </c>
      <c r="Q571" s="33"/>
      <c r="R571" s="33"/>
    </row>
    <row r="572" spans="1:18" hidden="1" x14ac:dyDescent="0.2">
      <c r="A572" s="5">
        <v>82</v>
      </c>
      <c r="B572" s="5" t="s">
        <v>63</v>
      </c>
      <c r="C572" s="6">
        <v>300</v>
      </c>
      <c r="D572" s="33">
        <v>2.19</v>
      </c>
      <c r="E572" s="33">
        <v>5.88</v>
      </c>
      <c r="F572" s="33">
        <v>37.44</v>
      </c>
      <c r="G572" s="33"/>
      <c r="H572" s="33">
        <v>0.06</v>
      </c>
      <c r="I572" s="33">
        <v>12.36</v>
      </c>
      <c r="J572" s="33"/>
      <c r="K572" s="33">
        <v>2.88</v>
      </c>
      <c r="L572" s="33"/>
      <c r="M572" s="33">
        <v>41.34</v>
      </c>
      <c r="N572" s="33">
        <v>63.63</v>
      </c>
      <c r="O572" s="33">
        <v>31.44</v>
      </c>
      <c r="P572" s="33">
        <v>1.41</v>
      </c>
      <c r="Q572" s="33"/>
      <c r="R572" s="33"/>
    </row>
    <row r="573" spans="1:18" hidden="1" x14ac:dyDescent="0.2">
      <c r="A573" s="5">
        <v>232</v>
      </c>
      <c r="B573" s="59" t="s">
        <v>106</v>
      </c>
      <c r="C573" s="6">
        <v>300</v>
      </c>
      <c r="D573" s="33">
        <v>28</v>
      </c>
      <c r="E573" s="33">
        <v>15.4</v>
      </c>
      <c r="F573" s="33">
        <v>10.5</v>
      </c>
      <c r="G573" s="33"/>
      <c r="H573" s="33">
        <v>0.11</v>
      </c>
      <c r="I573" s="33">
        <v>0.38</v>
      </c>
      <c r="J573" s="33">
        <v>166.88</v>
      </c>
      <c r="K573" s="33">
        <v>6.38</v>
      </c>
      <c r="L573" s="33"/>
      <c r="M573" s="33">
        <v>137.4</v>
      </c>
      <c r="N573" s="33">
        <v>456.38</v>
      </c>
      <c r="O573" s="33">
        <v>58.13</v>
      </c>
      <c r="P573" s="33">
        <v>1.88</v>
      </c>
      <c r="Q573" s="33"/>
      <c r="R573" s="33"/>
    </row>
    <row r="574" spans="1:18" hidden="1" x14ac:dyDescent="0.2">
      <c r="A574" s="5">
        <v>389</v>
      </c>
      <c r="B574" s="5" t="s">
        <v>46</v>
      </c>
      <c r="C574" s="6">
        <v>200</v>
      </c>
      <c r="D574" s="33">
        <v>1</v>
      </c>
      <c r="E574" s="33">
        <v>0.2</v>
      </c>
      <c r="F574" s="33">
        <v>20.2</v>
      </c>
      <c r="G574" s="33"/>
      <c r="H574" s="33">
        <v>0.02</v>
      </c>
      <c r="I574" s="33">
        <v>4</v>
      </c>
      <c r="J574" s="33"/>
      <c r="K574" s="33">
        <v>0.2</v>
      </c>
      <c r="L574" s="33"/>
      <c r="M574" s="33">
        <v>14</v>
      </c>
      <c r="N574" s="33">
        <v>14</v>
      </c>
      <c r="O574" s="33">
        <v>8</v>
      </c>
      <c r="P574" s="33">
        <v>2.8</v>
      </c>
      <c r="Q574" s="33"/>
      <c r="R574" s="33"/>
    </row>
    <row r="575" spans="1:18" hidden="1" x14ac:dyDescent="0.2">
      <c r="A575" s="5" t="s">
        <v>4</v>
      </c>
      <c r="B575" s="9" t="s">
        <v>47</v>
      </c>
      <c r="C575" s="6">
        <v>40</v>
      </c>
      <c r="D575" s="33">
        <v>3.4</v>
      </c>
      <c r="E575" s="33">
        <v>4.5199999999999996</v>
      </c>
      <c r="F575" s="33">
        <v>27.88</v>
      </c>
      <c r="G575" s="33"/>
      <c r="H575" s="33">
        <v>0.04</v>
      </c>
      <c r="I575" s="33">
        <v>0</v>
      </c>
      <c r="J575" s="33">
        <v>26</v>
      </c>
      <c r="K575" s="33">
        <v>0.52</v>
      </c>
      <c r="L575" s="33"/>
      <c r="M575" s="33">
        <v>16.399999999999999</v>
      </c>
      <c r="N575" s="33">
        <v>34.799999999999997</v>
      </c>
      <c r="O575" s="33">
        <v>6</v>
      </c>
      <c r="P575" s="33">
        <v>0.4</v>
      </c>
      <c r="Q575" s="33"/>
      <c r="R575" s="33"/>
    </row>
    <row r="576" spans="1:18" hidden="1" x14ac:dyDescent="0.2">
      <c r="A576" s="5" t="s">
        <v>4</v>
      </c>
      <c r="B576" s="19" t="s">
        <v>23</v>
      </c>
      <c r="C576" s="6">
        <v>60</v>
      </c>
      <c r="D576" s="33">
        <v>3.36</v>
      </c>
      <c r="E576" s="33">
        <v>0.66</v>
      </c>
      <c r="F576" s="33">
        <v>29.64</v>
      </c>
      <c r="G576" s="33"/>
      <c r="H576" s="33">
        <v>7.0000000000000007E-2</v>
      </c>
      <c r="I576" s="33"/>
      <c r="J576" s="33"/>
      <c r="K576" s="33">
        <v>0.54</v>
      </c>
      <c r="L576" s="33"/>
      <c r="M576" s="33">
        <v>13.8</v>
      </c>
      <c r="N576" s="33">
        <v>63.6</v>
      </c>
      <c r="O576" s="33">
        <v>15</v>
      </c>
      <c r="P576" s="33">
        <v>1.86</v>
      </c>
      <c r="Q576" s="33"/>
      <c r="R576" s="33"/>
    </row>
    <row r="577" spans="1:18" hidden="1" x14ac:dyDescent="0.2">
      <c r="A577" s="5"/>
      <c r="B577" s="20" t="s">
        <v>25</v>
      </c>
      <c r="C577" s="6"/>
      <c r="D577" s="33">
        <f t="shared" ref="D577:P577" si="35">SUM(D571:D576)</f>
        <v>39.26</v>
      </c>
      <c r="E577" s="33">
        <f t="shared" si="35"/>
        <v>33.819999999999993</v>
      </c>
      <c r="F577" s="33">
        <f t="shared" si="35"/>
        <v>137.76999999999998</v>
      </c>
      <c r="G577" s="33"/>
      <c r="H577" s="33">
        <f t="shared" si="35"/>
        <v>0.32</v>
      </c>
      <c r="I577" s="33">
        <f t="shared" si="35"/>
        <v>25.3</v>
      </c>
      <c r="J577" s="33">
        <f t="shared" si="35"/>
        <v>192.88</v>
      </c>
      <c r="K577" s="33">
        <f t="shared" si="35"/>
        <v>12.839999999999996</v>
      </c>
      <c r="L577" s="33"/>
      <c r="M577" s="33">
        <f t="shared" si="35"/>
        <v>257.34000000000003</v>
      </c>
      <c r="N577" s="33">
        <f t="shared" si="35"/>
        <v>669.54</v>
      </c>
      <c r="O577" s="33">
        <f t="shared" si="35"/>
        <v>138.27000000000001</v>
      </c>
      <c r="P577" s="33">
        <f t="shared" si="35"/>
        <v>10.069999999999999</v>
      </c>
      <c r="Q577" s="33"/>
      <c r="R577" s="33"/>
    </row>
    <row r="578" spans="1:18" ht="15" hidden="1" x14ac:dyDescent="0.2">
      <c r="A578" s="5"/>
      <c r="B578" s="21" t="s">
        <v>26</v>
      </c>
      <c r="C578" s="6"/>
      <c r="D578" s="15">
        <f t="shared" ref="D578:P578" si="36">D577+D567</f>
        <v>56.189989999999995</v>
      </c>
      <c r="E578" s="15">
        <f t="shared" si="36"/>
        <v>58.576658999999992</v>
      </c>
      <c r="F578" s="15" t="e">
        <f t="shared" si="36"/>
        <v>#REF!</v>
      </c>
      <c r="G578" s="15"/>
      <c r="H578" s="15">
        <f t="shared" si="36"/>
        <v>0.52666599999999997</v>
      </c>
      <c r="I578" s="15">
        <f t="shared" si="36"/>
        <v>41.069874999999996</v>
      </c>
      <c r="J578" s="15">
        <f t="shared" si="36"/>
        <v>340.28</v>
      </c>
      <c r="K578" s="15">
        <f t="shared" si="36"/>
        <v>16.369989999999994</v>
      </c>
      <c r="L578" s="15"/>
      <c r="M578" s="15">
        <f t="shared" si="36"/>
        <v>631.03952500000003</v>
      </c>
      <c r="N578" s="15">
        <f t="shared" si="36"/>
        <v>977.9695999999999</v>
      </c>
      <c r="O578" s="15">
        <f t="shared" si="36"/>
        <v>221.69970000000001</v>
      </c>
      <c r="P578" s="15">
        <f t="shared" si="36"/>
        <v>16.516608999999999</v>
      </c>
      <c r="Q578" s="15"/>
      <c r="R578" s="15"/>
    </row>
    <row r="579" spans="1:18" ht="54" hidden="1" customHeight="1" x14ac:dyDescent="0.2">
      <c r="A579" s="1"/>
      <c r="B579" s="18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2.75" hidden="1" customHeight="1" x14ac:dyDescent="0.2">
      <c r="C580" s="113"/>
      <c r="D580" s="62" t="s">
        <v>28</v>
      </c>
      <c r="E580" s="62" t="s">
        <v>10</v>
      </c>
      <c r="F580" s="109" t="s">
        <v>31</v>
      </c>
      <c r="G580" s="64"/>
      <c r="H580" s="106" t="s">
        <v>12</v>
      </c>
      <c r="I580" s="106"/>
      <c r="J580" s="106"/>
      <c r="K580" s="106"/>
      <c r="L580" s="62"/>
      <c r="M580" s="106" t="s">
        <v>13</v>
      </c>
      <c r="N580" s="106"/>
      <c r="O580" s="106"/>
      <c r="P580" s="106"/>
      <c r="Q580" s="62"/>
      <c r="R580" s="62"/>
    </row>
    <row r="581" spans="1:18" ht="16.5" hidden="1" x14ac:dyDescent="0.25">
      <c r="A581" s="47" t="s">
        <v>85</v>
      </c>
      <c r="B581" s="4" t="s">
        <v>96</v>
      </c>
      <c r="C581" s="113"/>
      <c r="D581" s="57" t="s">
        <v>14</v>
      </c>
      <c r="E581" s="57" t="s">
        <v>14</v>
      </c>
      <c r="F581" s="109"/>
      <c r="G581" s="64"/>
      <c r="H581" s="57" t="s">
        <v>30</v>
      </c>
      <c r="I581" s="57" t="s">
        <v>15</v>
      </c>
      <c r="J581" s="57" t="s">
        <v>16</v>
      </c>
      <c r="K581" s="57" t="s">
        <v>17</v>
      </c>
      <c r="L581" s="62"/>
      <c r="M581" s="57" t="s">
        <v>18</v>
      </c>
      <c r="N581" s="57" t="s">
        <v>19</v>
      </c>
      <c r="O581" s="57" t="s">
        <v>29</v>
      </c>
      <c r="P581" s="57" t="s">
        <v>20</v>
      </c>
      <c r="Q581" s="62"/>
      <c r="R581" s="62"/>
    </row>
    <row r="582" spans="1:18" ht="14.25" hidden="1" x14ac:dyDescent="0.2">
      <c r="A582" s="48"/>
      <c r="B582" s="49" t="s">
        <v>86</v>
      </c>
      <c r="C582" s="50"/>
      <c r="D582" s="6" t="e">
        <f>#REF!</f>
        <v>#REF!</v>
      </c>
      <c r="E582" s="6" t="e">
        <f>#REF!</f>
        <v>#REF!</v>
      </c>
      <c r="F582" s="6" t="e">
        <f>#REF!</f>
        <v>#REF!</v>
      </c>
      <c r="G582" s="6"/>
      <c r="H582" s="6" t="e">
        <f>#REF!</f>
        <v>#REF!</v>
      </c>
      <c r="I582" s="6" t="e">
        <f>#REF!</f>
        <v>#REF!</v>
      </c>
      <c r="J582" s="6" t="e">
        <f>#REF!</f>
        <v>#REF!</v>
      </c>
      <c r="K582" s="6" t="e">
        <f>#REF!</f>
        <v>#REF!</v>
      </c>
      <c r="L582" s="6"/>
      <c r="M582" s="6" t="e">
        <f>#REF!</f>
        <v>#REF!</v>
      </c>
      <c r="N582" s="6" t="e">
        <f>#REF!</f>
        <v>#REF!</v>
      </c>
      <c r="O582" s="6" t="e">
        <f>#REF!</f>
        <v>#REF!</v>
      </c>
      <c r="P582" s="6" t="e">
        <f>#REF!</f>
        <v>#REF!</v>
      </c>
      <c r="Q582" s="6"/>
      <c r="R582" s="6"/>
    </row>
    <row r="583" spans="1:18" hidden="1" x14ac:dyDescent="0.2">
      <c r="B583" s="49" t="s">
        <v>87</v>
      </c>
      <c r="C583" s="50"/>
      <c r="D583" s="51">
        <f t="shared" ref="D583:P583" si="37">D352</f>
        <v>54.149990000000003</v>
      </c>
      <c r="E583" s="51">
        <f t="shared" si="37"/>
        <v>54.606659000000001</v>
      </c>
      <c r="F583" s="51" t="e">
        <f t="shared" si="37"/>
        <v>#REF!</v>
      </c>
      <c r="G583" s="51"/>
      <c r="H583" s="51">
        <f t="shared" si="37"/>
        <v>0.86666600000000016</v>
      </c>
      <c r="I583" s="51">
        <f t="shared" si="37"/>
        <v>132.39987500000001</v>
      </c>
      <c r="J583" s="51">
        <f t="shared" si="37"/>
        <v>318.98</v>
      </c>
      <c r="K583" s="51">
        <f t="shared" si="37"/>
        <v>11.039990000000001</v>
      </c>
      <c r="L583" s="51"/>
      <c r="M583" s="51">
        <f t="shared" si="37"/>
        <v>588.069525</v>
      </c>
      <c r="N583" s="51">
        <f t="shared" si="37"/>
        <v>1038.8496</v>
      </c>
      <c r="O583" s="51">
        <f t="shared" si="37"/>
        <v>277.00970000000001</v>
      </c>
      <c r="P583" s="51">
        <f t="shared" si="37"/>
        <v>13.946609</v>
      </c>
      <c r="Q583" s="51"/>
      <c r="R583" s="51"/>
    </row>
    <row r="584" spans="1:18" hidden="1" x14ac:dyDescent="0.2">
      <c r="B584" s="49" t="s">
        <v>88</v>
      </c>
      <c r="C584" s="50"/>
      <c r="D584" s="51">
        <f t="shared" ref="D584:P584" si="38">D375</f>
        <v>55.039968000000002</v>
      </c>
      <c r="E584" s="51">
        <f t="shared" si="38"/>
        <v>53.549993000000001</v>
      </c>
      <c r="F584" s="51">
        <f t="shared" si="38"/>
        <v>226.66304400000001</v>
      </c>
      <c r="G584" s="51"/>
      <c r="H584" s="51">
        <f t="shared" si="38"/>
        <v>0.59333200000000008</v>
      </c>
      <c r="I584" s="51">
        <f t="shared" si="38"/>
        <v>209.097857</v>
      </c>
      <c r="J584" s="51">
        <f t="shared" si="38"/>
        <v>175</v>
      </c>
      <c r="K584" s="51">
        <f t="shared" si="38"/>
        <v>11.839993</v>
      </c>
      <c r="L584" s="51"/>
      <c r="M584" s="51">
        <f t="shared" si="38"/>
        <v>458.062119</v>
      </c>
      <c r="N584" s="51">
        <f t="shared" si="38"/>
        <v>710.64251200000001</v>
      </c>
      <c r="O584" s="51">
        <f t="shared" si="38"/>
        <v>275.96286900000001</v>
      </c>
      <c r="P584" s="51">
        <f t="shared" si="38"/>
        <v>77.266655999999983</v>
      </c>
      <c r="Q584" s="51"/>
      <c r="R584" s="51"/>
    </row>
    <row r="585" spans="1:18" hidden="1" x14ac:dyDescent="0.2">
      <c r="B585" s="49" t="s">
        <v>89</v>
      </c>
      <c r="C585" s="52"/>
      <c r="D585" s="51">
        <f t="shared" ref="D585:P585" si="39">D397</f>
        <v>67.706628999999992</v>
      </c>
      <c r="E585" s="51">
        <f t="shared" si="39"/>
        <v>57.106653999999992</v>
      </c>
      <c r="F585" s="51">
        <f t="shared" si="39"/>
        <v>234.489475</v>
      </c>
      <c r="G585" s="51"/>
      <c r="H585" s="51">
        <f t="shared" si="39"/>
        <v>0.90999900000000011</v>
      </c>
      <c r="I585" s="51">
        <f t="shared" si="39"/>
        <v>46.569749999999992</v>
      </c>
      <c r="J585" s="51">
        <f t="shared" si="39"/>
        <v>108.4</v>
      </c>
      <c r="K585" s="51">
        <f t="shared" si="39"/>
        <v>9.6199899999999996</v>
      </c>
      <c r="L585" s="51"/>
      <c r="M585" s="51">
        <f t="shared" si="39"/>
        <v>548.43979999999999</v>
      </c>
      <c r="N585" s="51">
        <f t="shared" si="39"/>
        <v>856.29930000000002</v>
      </c>
      <c r="O585" s="51">
        <f t="shared" si="39"/>
        <v>417.49894999999998</v>
      </c>
      <c r="P585" s="51">
        <f t="shared" si="39"/>
        <v>20.649985000000001</v>
      </c>
      <c r="Q585" s="51"/>
      <c r="R585" s="51"/>
    </row>
    <row r="586" spans="1:18" hidden="1" x14ac:dyDescent="0.2">
      <c r="B586" s="49" t="s">
        <v>90</v>
      </c>
      <c r="C586" s="50"/>
      <c r="D586" s="51">
        <f t="shared" ref="D586:P586" si="40">D419</f>
        <v>62.469989999999996</v>
      </c>
      <c r="E586" s="51">
        <f t="shared" si="40"/>
        <v>64.529989999999998</v>
      </c>
      <c r="F586" s="51">
        <f t="shared" si="40"/>
        <v>245.84975500000002</v>
      </c>
      <c r="G586" s="51"/>
      <c r="H586" s="51">
        <f t="shared" si="40"/>
        <v>0.62666600000000006</v>
      </c>
      <c r="I586" s="51">
        <f t="shared" si="40"/>
        <v>44.949749999999995</v>
      </c>
      <c r="J586" s="51">
        <f t="shared" si="40"/>
        <v>149</v>
      </c>
      <c r="K586" s="51">
        <f t="shared" si="40"/>
        <v>11.389994999999997</v>
      </c>
      <c r="L586" s="51"/>
      <c r="M586" s="51">
        <f t="shared" si="40"/>
        <v>544.43959999999993</v>
      </c>
      <c r="N586" s="51">
        <f t="shared" si="40"/>
        <v>750.2797250000001</v>
      </c>
      <c r="O586" s="51">
        <f t="shared" si="40"/>
        <v>232.969775</v>
      </c>
      <c r="P586" s="51">
        <f t="shared" si="40"/>
        <v>15.699944999999998</v>
      </c>
      <c r="Q586" s="51"/>
      <c r="R586" s="51"/>
    </row>
    <row r="587" spans="1:18" hidden="1" x14ac:dyDescent="0.2">
      <c r="B587" s="49" t="s">
        <v>91</v>
      </c>
      <c r="C587" s="50"/>
      <c r="D587" s="51">
        <f t="shared" ref="D587:P587" si="41">D443</f>
        <v>56.089967999999999</v>
      </c>
      <c r="E587" s="51">
        <f t="shared" si="41"/>
        <v>61.349992999999998</v>
      </c>
      <c r="F587" s="51" t="e">
        <f t="shared" si="41"/>
        <v>#REF!</v>
      </c>
      <c r="G587" s="51"/>
      <c r="H587" s="51">
        <f t="shared" si="41"/>
        <v>0.93333200000000016</v>
      </c>
      <c r="I587" s="51">
        <f t="shared" si="41"/>
        <v>248.80785700000001</v>
      </c>
      <c r="J587" s="51">
        <f t="shared" si="41"/>
        <v>263.31</v>
      </c>
      <c r="K587" s="51">
        <f t="shared" si="41"/>
        <v>8.9499929999999992</v>
      </c>
      <c r="L587" s="51"/>
      <c r="M587" s="51">
        <f t="shared" si="41"/>
        <v>577.78211899999997</v>
      </c>
      <c r="N587" s="51">
        <f t="shared" si="41"/>
        <v>852.29251199999999</v>
      </c>
      <c r="O587" s="51">
        <f t="shared" si="41"/>
        <v>340.07286899999997</v>
      </c>
      <c r="P587" s="51">
        <f t="shared" si="41"/>
        <v>14.946656000000001</v>
      </c>
      <c r="Q587" s="51"/>
      <c r="R587" s="51"/>
    </row>
    <row r="588" spans="1:18" hidden="1" x14ac:dyDescent="0.2">
      <c r="B588" s="49"/>
      <c r="C588" s="50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</row>
    <row r="589" spans="1:18" hidden="1" x14ac:dyDescent="0.2">
      <c r="B589" s="49" t="s">
        <v>86</v>
      </c>
      <c r="C589" s="50"/>
      <c r="D589" s="51">
        <f t="shared" ref="D589:P589" si="42">D467</f>
        <v>60.899990000000003</v>
      </c>
      <c r="E589" s="51">
        <f t="shared" si="42"/>
        <v>63.039989999999996</v>
      </c>
      <c r="F589" s="51" t="e">
        <f t="shared" si="42"/>
        <v>#REF!</v>
      </c>
      <c r="G589" s="51"/>
      <c r="H589" s="51">
        <f t="shared" si="42"/>
        <v>0.88666600000000018</v>
      </c>
      <c r="I589" s="51">
        <f t="shared" si="42"/>
        <v>93.099749999999986</v>
      </c>
      <c r="J589" s="51">
        <f t="shared" si="42"/>
        <v>222.6</v>
      </c>
      <c r="K589" s="51">
        <f t="shared" si="42"/>
        <v>10.909995</v>
      </c>
      <c r="L589" s="51"/>
      <c r="M589" s="51">
        <f t="shared" si="42"/>
        <v>540.33960000000002</v>
      </c>
      <c r="N589" s="51">
        <f t="shared" si="42"/>
        <v>889.36972500000002</v>
      </c>
      <c r="O589" s="51">
        <f t="shared" si="42"/>
        <v>196.73977499999998</v>
      </c>
      <c r="P589" s="51">
        <f t="shared" si="42"/>
        <v>73.769944999999993</v>
      </c>
      <c r="Q589" s="51"/>
      <c r="R589" s="51"/>
    </row>
    <row r="590" spans="1:18" hidden="1" x14ac:dyDescent="0.2">
      <c r="B590" s="49" t="s">
        <v>87</v>
      </c>
      <c r="C590" s="50"/>
      <c r="D590" s="51">
        <f t="shared" ref="D590:P590" si="43">D489</f>
        <v>58.819990000000011</v>
      </c>
      <c r="E590" s="51">
        <f t="shared" si="43"/>
        <v>54.066659000000001</v>
      </c>
      <c r="F590" s="51">
        <f t="shared" si="43"/>
        <v>237.48640899999998</v>
      </c>
      <c r="G590" s="51"/>
      <c r="H590" s="51">
        <f t="shared" si="43"/>
        <v>2.1466660000000002</v>
      </c>
      <c r="I590" s="51">
        <f t="shared" si="43"/>
        <v>69.969875000000002</v>
      </c>
      <c r="J590" s="51">
        <f t="shared" si="43"/>
        <v>83.36</v>
      </c>
      <c r="K590" s="51">
        <f t="shared" si="43"/>
        <v>11.049990000000001</v>
      </c>
      <c r="L590" s="51"/>
      <c r="M590" s="51">
        <f t="shared" si="43"/>
        <v>461.009525</v>
      </c>
      <c r="N590" s="51">
        <f t="shared" si="43"/>
        <v>727.91959999999995</v>
      </c>
      <c r="O590" s="51">
        <f t="shared" si="43"/>
        <v>268.24969999999996</v>
      </c>
      <c r="P590" s="51">
        <f t="shared" si="43"/>
        <v>13.776609000000001</v>
      </c>
      <c r="Q590" s="51"/>
      <c r="R590" s="51"/>
    </row>
    <row r="591" spans="1:18" hidden="1" x14ac:dyDescent="0.2">
      <c r="B591" s="49" t="s">
        <v>88</v>
      </c>
      <c r="C591" s="50"/>
      <c r="D591" s="51">
        <f t="shared" ref="D591:P591" si="44">D511</f>
        <v>59.569968000000003</v>
      </c>
      <c r="E591" s="51">
        <f t="shared" si="44"/>
        <v>61.669992999999998</v>
      </c>
      <c r="F591" s="51" t="e">
        <f t="shared" si="44"/>
        <v>#REF!</v>
      </c>
      <c r="G591" s="51"/>
      <c r="H591" s="51">
        <f t="shared" si="44"/>
        <v>1.2933320000000001</v>
      </c>
      <c r="I591" s="51">
        <f t="shared" si="44"/>
        <v>155.11785700000001</v>
      </c>
      <c r="J591" s="51">
        <f t="shared" si="44"/>
        <v>80</v>
      </c>
      <c r="K591" s="51">
        <f t="shared" si="44"/>
        <v>8.6099930000000011</v>
      </c>
      <c r="L591" s="51"/>
      <c r="M591" s="51">
        <f t="shared" si="44"/>
        <v>648.73211900000001</v>
      </c>
      <c r="N591" s="51">
        <f t="shared" si="44"/>
        <v>979.93251200000009</v>
      </c>
      <c r="O591" s="51">
        <f t="shared" si="44"/>
        <v>335.40286900000001</v>
      </c>
      <c r="P591" s="51">
        <f t="shared" si="44"/>
        <v>19.366655999999999</v>
      </c>
      <c r="Q591" s="51"/>
      <c r="R591" s="51"/>
    </row>
    <row r="592" spans="1:18" hidden="1" x14ac:dyDescent="0.2">
      <c r="B592" s="49" t="s">
        <v>89</v>
      </c>
      <c r="C592" s="50"/>
      <c r="D592" s="51">
        <f t="shared" ref="D592:P592" si="45">D533</f>
        <v>58.276629</v>
      </c>
      <c r="E592" s="51">
        <f t="shared" si="45"/>
        <v>49.476653999999996</v>
      </c>
      <c r="F592" s="51">
        <f t="shared" si="45"/>
        <v>253.80947499999999</v>
      </c>
      <c r="G592" s="51"/>
      <c r="H592" s="51">
        <f t="shared" si="45"/>
        <v>0.58999900000000005</v>
      </c>
      <c r="I592" s="51">
        <f t="shared" si="45"/>
        <v>89.659749999999988</v>
      </c>
      <c r="J592" s="51">
        <f t="shared" si="45"/>
        <v>145</v>
      </c>
      <c r="K592" s="51">
        <f t="shared" si="45"/>
        <v>11.519989999999998</v>
      </c>
      <c r="L592" s="51"/>
      <c r="M592" s="51">
        <f t="shared" si="45"/>
        <v>625.70979999999986</v>
      </c>
      <c r="N592" s="51">
        <f t="shared" si="45"/>
        <v>935.39930000000004</v>
      </c>
      <c r="O592" s="51">
        <f t="shared" si="45"/>
        <v>301.39895000000001</v>
      </c>
      <c r="P592" s="51">
        <f t="shared" si="45"/>
        <v>17.399984999999997</v>
      </c>
      <c r="Q592" s="51"/>
      <c r="R592" s="51"/>
    </row>
    <row r="593" spans="2:18" hidden="1" x14ac:dyDescent="0.2">
      <c r="B593" s="49" t="s">
        <v>90</v>
      </c>
      <c r="C593" s="50"/>
      <c r="D593" s="51">
        <f t="shared" ref="D593:P593" si="46">D555</f>
        <v>59.299990000000001</v>
      </c>
      <c r="E593" s="51">
        <f t="shared" si="46"/>
        <v>62.279989999999998</v>
      </c>
      <c r="F593" s="51">
        <f t="shared" si="46"/>
        <v>241.28975500000001</v>
      </c>
      <c r="G593" s="51"/>
      <c r="H593" s="51">
        <f t="shared" si="46"/>
        <v>0.80666600000000011</v>
      </c>
      <c r="I593" s="51">
        <f t="shared" si="46"/>
        <v>57.349749999999993</v>
      </c>
      <c r="J593" s="51">
        <f t="shared" si="46"/>
        <v>134</v>
      </c>
      <c r="K593" s="51">
        <f t="shared" si="46"/>
        <v>11.779995</v>
      </c>
      <c r="L593" s="51"/>
      <c r="M593" s="51">
        <f t="shared" si="46"/>
        <v>536.2296</v>
      </c>
      <c r="N593" s="51">
        <f t="shared" si="46"/>
        <v>796.62972500000001</v>
      </c>
      <c r="O593" s="51">
        <f t="shared" si="46"/>
        <v>329.26977499999998</v>
      </c>
      <c r="P593" s="51">
        <f t="shared" si="46"/>
        <v>16.989945000000002</v>
      </c>
      <c r="Q593" s="51"/>
      <c r="R593" s="51"/>
    </row>
    <row r="594" spans="2:18" hidden="1" x14ac:dyDescent="0.2">
      <c r="B594" s="49" t="s">
        <v>91</v>
      </c>
      <c r="C594" s="50"/>
      <c r="D594" s="51">
        <f t="shared" ref="D594:P594" si="47">D578</f>
        <v>56.189989999999995</v>
      </c>
      <c r="E594" s="51">
        <f t="shared" si="47"/>
        <v>58.576658999999992</v>
      </c>
      <c r="F594" s="51" t="e">
        <f t="shared" si="47"/>
        <v>#REF!</v>
      </c>
      <c r="G594" s="51"/>
      <c r="H594" s="51">
        <f t="shared" si="47"/>
        <v>0.52666599999999997</v>
      </c>
      <c r="I594" s="51">
        <f t="shared" si="47"/>
        <v>41.069874999999996</v>
      </c>
      <c r="J594" s="51">
        <f t="shared" si="47"/>
        <v>340.28</v>
      </c>
      <c r="K594" s="51">
        <f t="shared" si="47"/>
        <v>16.369989999999994</v>
      </c>
      <c r="L594" s="51"/>
      <c r="M594" s="51">
        <f t="shared" si="47"/>
        <v>631.03952500000003</v>
      </c>
      <c r="N594" s="51">
        <f t="shared" si="47"/>
        <v>977.9695999999999</v>
      </c>
      <c r="O594" s="51">
        <f t="shared" si="47"/>
        <v>221.69970000000001</v>
      </c>
      <c r="P594" s="51">
        <f t="shared" si="47"/>
        <v>16.516608999999999</v>
      </c>
      <c r="Q594" s="51"/>
      <c r="R594" s="51"/>
    </row>
    <row r="595" spans="2:18" hidden="1" x14ac:dyDescent="0.2">
      <c r="B595" s="49"/>
      <c r="C595" s="54"/>
    </row>
    <row r="596" spans="2:18" hidden="1" x14ac:dyDescent="0.2">
      <c r="B596" s="49" t="s">
        <v>92</v>
      </c>
      <c r="C596" s="50"/>
      <c r="D596" s="51" t="e">
        <f t="shared" ref="D596:P596" si="48">AVERAGE(D582:D594)</f>
        <v>#REF!</v>
      </c>
      <c r="E596" s="51" t="e">
        <f t="shared" si="48"/>
        <v>#REF!</v>
      </c>
      <c r="F596" s="51" t="e">
        <f t="shared" si="48"/>
        <v>#REF!</v>
      </c>
      <c r="G596" s="51"/>
      <c r="H596" s="51" t="e">
        <f t="shared" si="48"/>
        <v>#REF!</v>
      </c>
      <c r="I596" s="51" t="e">
        <f t="shared" si="48"/>
        <v>#REF!</v>
      </c>
      <c r="J596" s="51" t="e">
        <f t="shared" si="48"/>
        <v>#REF!</v>
      </c>
      <c r="K596" s="51" t="e">
        <f t="shared" si="48"/>
        <v>#REF!</v>
      </c>
      <c r="L596" s="51"/>
      <c r="M596" s="51" t="e">
        <f t="shared" si="48"/>
        <v>#REF!</v>
      </c>
      <c r="N596" s="51" t="e">
        <f t="shared" si="48"/>
        <v>#REF!</v>
      </c>
      <c r="O596" s="51" t="e">
        <f t="shared" si="48"/>
        <v>#REF!</v>
      </c>
      <c r="P596" s="51" t="e">
        <f t="shared" si="48"/>
        <v>#REF!</v>
      </c>
      <c r="Q596" s="51"/>
      <c r="R596" s="51"/>
    </row>
    <row r="597" spans="2:18" hidden="1" x14ac:dyDescent="0.2">
      <c r="B597" s="49"/>
      <c r="C597" s="54"/>
    </row>
    <row r="598" spans="2:18" hidden="1" x14ac:dyDescent="0.2"/>
    <row r="599" spans="2:18" hidden="1" x14ac:dyDescent="0.2"/>
    <row r="600" spans="2:18" hidden="1" x14ac:dyDescent="0.2"/>
    <row r="601" spans="2:18" hidden="1" x14ac:dyDescent="0.2">
      <c r="B601" s="4" t="s">
        <v>97</v>
      </c>
      <c r="D601" s="4" t="e">
        <f t="shared" ref="D601:D606" si="49">F582/D582</f>
        <v>#REF!</v>
      </c>
      <c r="E601" s="4" t="e">
        <f t="shared" ref="E601:E606" si="50">F582/E582</f>
        <v>#REF!</v>
      </c>
      <c r="M601" s="4" t="e">
        <f>N582/M582</f>
        <v>#REF!</v>
      </c>
    </row>
    <row r="602" spans="2:18" hidden="1" x14ac:dyDescent="0.2">
      <c r="D602" s="4" t="e">
        <f t="shared" si="49"/>
        <v>#REF!</v>
      </c>
      <c r="E602" s="4" t="e">
        <f t="shared" si="50"/>
        <v>#REF!</v>
      </c>
      <c r="M602" s="4">
        <f t="shared" ref="M602:M615" si="51">N583/M583</f>
        <v>1.7665421448254779</v>
      </c>
    </row>
    <row r="603" spans="2:18" hidden="1" x14ac:dyDescent="0.2">
      <c r="D603" s="4">
        <f t="shared" si="49"/>
        <v>4.1181536297404824</v>
      </c>
      <c r="E603" s="4">
        <f t="shared" si="50"/>
        <v>4.2327371359320258</v>
      </c>
      <c r="M603" s="4">
        <f t="shared" si="51"/>
        <v>1.551410785837106</v>
      </c>
    </row>
    <row r="604" spans="2:18" hidden="1" x14ac:dyDescent="0.2">
      <c r="D604" s="4">
        <f t="shared" si="49"/>
        <v>3.4633163467642145</v>
      </c>
      <c r="E604" s="4">
        <f t="shared" si="50"/>
        <v>4.1061672953207875</v>
      </c>
      <c r="M604" s="4">
        <f t="shared" si="51"/>
        <v>1.5613369051626087</v>
      </c>
    </row>
    <row r="605" spans="2:18" hidden="1" x14ac:dyDescent="0.2">
      <c r="D605" s="4">
        <f t="shared" si="49"/>
        <v>3.9354857428342798</v>
      </c>
      <c r="E605" s="4">
        <f t="shared" si="50"/>
        <v>3.8098526747021042</v>
      </c>
      <c r="M605" s="4">
        <f t="shared" si="51"/>
        <v>1.3780770630938679</v>
      </c>
    </row>
    <row r="606" spans="2:18" hidden="1" x14ac:dyDescent="0.2">
      <c r="D606" s="4" t="e">
        <f t="shared" si="49"/>
        <v>#REF!</v>
      </c>
      <c r="E606" s="4" t="e">
        <f t="shared" si="50"/>
        <v>#REF!</v>
      </c>
      <c r="M606" s="4">
        <f t="shared" si="51"/>
        <v>1.4751105719143933</v>
      </c>
    </row>
    <row r="607" spans="2:18" hidden="1" x14ac:dyDescent="0.2"/>
    <row r="608" spans="2:18" hidden="1" x14ac:dyDescent="0.2">
      <c r="D608" s="4" t="e">
        <f t="shared" ref="D608:D613" si="52">F589/D589</f>
        <v>#REF!</v>
      </c>
      <c r="E608" s="4" t="e">
        <f t="shared" ref="E608:E613" si="53">F589/E589</f>
        <v>#REF!</v>
      </c>
      <c r="M608" s="4">
        <f t="shared" si="51"/>
        <v>1.6459458551621979</v>
      </c>
    </row>
    <row r="609" spans="3:13" hidden="1" x14ac:dyDescent="0.2">
      <c r="D609" s="4">
        <f t="shared" si="52"/>
        <v>4.0375118900904257</v>
      </c>
      <c r="E609" s="4">
        <f t="shared" si="53"/>
        <v>4.3924742788342064</v>
      </c>
      <c r="M609" s="4">
        <f t="shared" si="51"/>
        <v>1.578968677490991</v>
      </c>
    </row>
    <row r="610" spans="3:13" hidden="1" x14ac:dyDescent="0.2">
      <c r="D610" s="4" t="e">
        <f t="shared" si="52"/>
        <v>#REF!</v>
      </c>
      <c r="E610" s="4" t="e">
        <f t="shared" si="53"/>
        <v>#REF!</v>
      </c>
      <c r="M610" s="4">
        <f t="shared" si="51"/>
        <v>1.5105349084773774</v>
      </c>
    </row>
    <row r="611" spans="3:13" hidden="1" x14ac:dyDescent="0.2">
      <c r="D611" s="4">
        <f t="shared" si="52"/>
        <v>4.3552532010731095</v>
      </c>
      <c r="E611" s="4">
        <f t="shared" si="53"/>
        <v>5.1298835810521872</v>
      </c>
      <c r="M611" s="4">
        <f t="shared" si="51"/>
        <v>1.4949411052855497</v>
      </c>
    </row>
    <row r="612" spans="3:13" hidden="1" x14ac:dyDescent="0.2">
      <c r="D612" s="4">
        <f t="shared" si="52"/>
        <v>4.0689678868411274</v>
      </c>
      <c r="E612" s="4">
        <f t="shared" si="53"/>
        <v>3.8742741448738194</v>
      </c>
      <c r="M612" s="4">
        <f t="shared" si="51"/>
        <v>1.4856131123682841</v>
      </c>
    </row>
    <row r="613" spans="3:13" hidden="1" x14ac:dyDescent="0.2">
      <c r="D613" s="4" t="e">
        <f t="shared" si="52"/>
        <v>#REF!</v>
      </c>
      <c r="E613" s="4" t="e">
        <f t="shared" si="53"/>
        <v>#REF!</v>
      </c>
      <c r="M613" s="4">
        <f t="shared" si="51"/>
        <v>1.5497755073265813</v>
      </c>
    </row>
    <row r="614" spans="3:13" hidden="1" x14ac:dyDescent="0.2"/>
    <row r="615" spans="3:13" hidden="1" x14ac:dyDescent="0.2">
      <c r="D615" s="4" t="e">
        <f>F596/D596</f>
        <v>#REF!</v>
      </c>
      <c r="E615" s="4" t="e">
        <f>F596/E596</f>
        <v>#REF!</v>
      </c>
      <c r="M615" s="4" t="e">
        <f t="shared" si="51"/>
        <v>#REF!</v>
      </c>
    </row>
    <row r="616" spans="3:13" ht="93" hidden="1" customHeight="1" x14ac:dyDescent="0.2">
      <c r="C616" s="6"/>
      <c r="D616" s="53"/>
      <c r="E616" s="112"/>
      <c r="F616" s="112"/>
      <c r="G616" s="66"/>
    </row>
    <row r="617" spans="3:13" hidden="1" x14ac:dyDescent="0.2">
      <c r="C617" s="6"/>
      <c r="D617" s="53" t="s">
        <v>103</v>
      </c>
      <c r="E617" s="61"/>
      <c r="F617" s="61" t="s">
        <v>100</v>
      </c>
      <c r="G617" s="67"/>
      <c r="H617" s="111"/>
      <c r="I617" s="111"/>
      <c r="J617" s="111"/>
      <c r="K617" s="111"/>
      <c r="L617" s="60"/>
    </row>
    <row r="618" spans="3:13" hidden="1" x14ac:dyDescent="0.2">
      <c r="C618" s="106" t="s">
        <v>101</v>
      </c>
      <c r="D618" s="53">
        <v>3000</v>
      </c>
      <c r="E618" s="65">
        <v>0.25</v>
      </c>
      <c r="F618" s="65">
        <v>0.3</v>
      </c>
      <c r="G618" s="68"/>
      <c r="H618" s="111"/>
      <c r="I618" s="111"/>
      <c r="J618" s="111"/>
      <c r="K618" s="111"/>
      <c r="L618" s="60"/>
    </row>
    <row r="619" spans="3:13" hidden="1" x14ac:dyDescent="0.2">
      <c r="C619" s="106"/>
      <c r="D619" s="53"/>
      <c r="E619" s="53">
        <f>D618*E618</f>
        <v>750</v>
      </c>
      <c r="F619" s="53">
        <f>D618*F618</f>
        <v>900</v>
      </c>
      <c r="G619" s="69"/>
      <c r="H619" s="111"/>
      <c r="I619" s="111"/>
      <c r="J619" s="111"/>
      <c r="K619" s="111"/>
      <c r="L619" s="60"/>
    </row>
    <row r="620" spans="3:13" hidden="1" x14ac:dyDescent="0.2">
      <c r="C620" s="106"/>
      <c r="D620" s="53"/>
      <c r="E620" s="53"/>
      <c r="F620" s="53"/>
      <c r="G620" s="69"/>
      <c r="H620" s="111"/>
      <c r="I620" s="111"/>
      <c r="J620" s="111"/>
      <c r="K620" s="111"/>
      <c r="L620" s="60"/>
    </row>
    <row r="621" spans="3:13" hidden="1" x14ac:dyDescent="0.2">
      <c r="C621" s="106"/>
      <c r="D621" s="53">
        <v>3450</v>
      </c>
      <c r="E621" s="65">
        <v>0.25</v>
      </c>
      <c r="F621" s="65">
        <v>0.3</v>
      </c>
      <c r="G621" s="68"/>
      <c r="H621" s="111"/>
      <c r="I621" s="111"/>
      <c r="J621" s="111"/>
      <c r="K621" s="111"/>
      <c r="L621" s="60"/>
    </row>
    <row r="622" spans="3:13" hidden="1" x14ac:dyDescent="0.2">
      <c r="C622" s="106"/>
      <c r="D622" s="53"/>
      <c r="E622" s="53">
        <f>D621*E621</f>
        <v>862.5</v>
      </c>
      <c r="F622" s="53">
        <f>D621*F621</f>
        <v>1035</v>
      </c>
      <c r="G622" s="69"/>
      <c r="H622" s="111"/>
      <c r="I622" s="111"/>
      <c r="J622" s="111"/>
      <c r="K622" s="111"/>
      <c r="L622" s="60"/>
    </row>
    <row r="623" spans="3:13" hidden="1" x14ac:dyDescent="0.2">
      <c r="C623" s="6"/>
      <c r="D623" s="53"/>
      <c r="E623" s="53"/>
      <c r="F623" s="53"/>
      <c r="G623" s="69"/>
    </row>
    <row r="624" spans="3:13" hidden="1" x14ac:dyDescent="0.2">
      <c r="C624" s="106" t="s">
        <v>102</v>
      </c>
      <c r="D624" s="53">
        <v>2600</v>
      </c>
      <c r="E624" s="65">
        <v>0.25</v>
      </c>
      <c r="F624" s="65">
        <v>0.3</v>
      </c>
      <c r="G624" s="68"/>
    </row>
    <row r="625" spans="3:7" hidden="1" x14ac:dyDescent="0.2">
      <c r="C625" s="106"/>
      <c r="D625" s="53"/>
      <c r="E625" s="53">
        <f>D624*E624</f>
        <v>650</v>
      </c>
      <c r="F625" s="53">
        <f>D624*F624</f>
        <v>780</v>
      </c>
      <c r="G625" s="69"/>
    </row>
    <row r="626" spans="3:7" hidden="1" x14ac:dyDescent="0.2">
      <c r="C626" s="106"/>
      <c r="D626" s="53"/>
      <c r="E626" s="53"/>
      <c r="F626" s="53"/>
      <c r="G626" s="69"/>
    </row>
    <row r="627" spans="3:7" hidden="1" x14ac:dyDescent="0.2">
      <c r="C627" s="106"/>
      <c r="D627" s="53">
        <v>2990</v>
      </c>
      <c r="E627" s="65">
        <v>0.25</v>
      </c>
      <c r="F627" s="65">
        <v>0.3</v>
      </c>
      <c r="G627" s="68"/>
    </row>
    <row r="628" spans="3:7" hidden="1" x14ac:dyDescent="0.2">
      <c r="C628" s="106"/>
      <c r="D628" s="53"/>
      <c r="E628" s="53">
        <f>D627*E627</f>
        <v>747.5</v>
      </c>
      <c r="F628" s="53">
        <f>D627*F627</f>
        <v>897</v>
      </c>
      <c r="G628" s="69"/>
    </row>
    <row r="629" spans="3:7" hidden="1" x14ac:dyDescent="0.2"/>
    <row r="630" spans="3:7" hidden="1" x14ac:dyDescent="0.2"/>
    <row r="631" spans="3:7" hidden="1" x14ac:dyDescent="0.2"/>
    <row r="632" spans="3:7" hidden="1" x14ac:dyDescent="0.2"/>
    <row r="633" spans="3:7" hidden="1" x14ac:dyDescent="0.2"/>
    <row r="634" spans="3:7" hidden="1" x14ac:dyDescent="0.2"/>
  </sheetData>
  <mergeCells count="19">
    <mergeCell ref="C624:C628"/>
    <mergeCell ref="A3:A4"/>
    <mergeCell ref="B3:B4"/>
    <mergeCell ref="C3:C4"/>
    <mergeCell ref="C580:C581"/>
    <mergeCell ref="S3:S4"/>
    <mergeCell ref="T3:T4"/>
    <mergeCell ref="H617:K622"/>
    <mergeCell ref="E616:F616"/>
    <mergeCell ref="C618:C622"/>
    <mergeCell ref="G3:G4"/>
    <mergeCell ref="F3:F4"/>
    <mergeCell ref="H3:L3"/>
    <mergeCell ref="H580:K580"/>
    <mergeCell ref="M580:P580"/>
    <mergeCell ref="F580:F581"/>
    <mergeCell ref="M3:R3"/>
    <mergeCell ref="E3:E4"/>
    <mergeCell ref="D3:D4"/>
  </mergeCells>
  <phoneticPr fontId="6" type="noConversion"/>
  <pageMargins left="0.25" right="0.25" top="0.75" bottom="0.75" header="0.3" footer="0.3"/>
  <pageSetup paperSize="9" scale="67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4"/>
  <sheetViews>
    <sheetView zoomScale="85" zoomScaleNormal="85" workbookViewId="0">
      <pane ySplit="5" topLeftCell="A6" activePane="bottomLeft" state="frozen"/>
      <selection activeCell="B38" sqref="B38"/>
      <selection pane="bottomLeft" activeCell="B38" sqref="B38"/>
    </sheetView>
  </sheetViews>
  <sheetFormatPr defaultRowHeight="12.75" outlineLevelRow="1" x14ac:dyDescent="0.2"/>
  <cols>
    <col min="1" max="1" width="9.140625" style="26"/>
    <col min="2" max="2" width="41.42578125" style="4" bestFit="1" customWidth="1"/>
    <col min="3" max="3" width="8.5703125" style="23" bestFit="1" customWidth="1"/>
    <col min="4" max="4" width="12" style="4" bestFit="1" customWidth="1"/>
    <col min="5" max="6" width="7.140625" style="4" customWidth="1"/>
    <col min="7" max="7" width="13.28515625" style="4" customWidth="1"/>
    <col min="8" max="9" width="7.140625" style="4" customWidth="1"/>
    <col min="10" max="10" width="8.42578125" style="4" bestFit="1" customWidth="1"/>
    <col min="11" max="12" width="7.140625" style="4" customWidth="1"/>
    <col min="13" max="14" width="8.5703125" style="4" bestFit="1" customWidth="1"/>
    <col min="15" max="18" width="7.140625" style="4" customWidth="1"/>
    <col min="19" max="19" width="13.7109375" style="4" bestFit="1" customWidth="1"/>
    <col min="20" max="16384" width="9.140625" style="4"/>
  </cols>
  <sheetData>
    <row r="1" spans="1:20" x14ac:dyDescent="0.2">
      <c r="B1" s="22" t="s">
        <v>95</v>
      </c>
      <c r="D1" s="4" t="s">
        <v>172</v>
      </c>
      <c r="F1" s="4" t="s">
        <v>175</v>
      </c>
    </row>
    <row r="3" spans="1:20" x14ac:dyDescent="0.2">
      <c r="A3" s="105" t="s">
        <v>112</v>
      </c>
      <c r="B3" s="106" t="s">
        <v>8</v>
      </c>
      <c r="C3" s="107" t="s">
        <v>9</v>
      </c>
      <c r="D3" s="106" t="s">
        <v>28</v>
      </c>
      <c r="E3" s="106" t="s">
        <v>10</v>
      </c>
      <c r="F3" s="109" t="s">
        <v>11</v>
      </c>
      <c r="G3" s="110" t="s">
        <v>27</v>
      </c>
      <c r="H3" s="106" t="s">
        <v>12</v>
      </c>
      <c r="I3" s="106"/>
      <c r="J3" s="106"/>
      <c r="K3" s="106"/>
      <c r="L3" s="106"/>
      <c r="M3" s="106" t="s">
        <v>13</v>
      </c>
      <c r="N3" s="106"/>
      <c r="O3" s="106"/>
      <c r="P3" s="106"/>
      <c r="Q3" s="106"/>
      <c r="R3" s="106"/>
      <c r="S3" s="105" t="s">
        <v>7</v>
      </c>
      <c r="T3" s="108" t="s">
        <v>113</v>
      </c>
    </row>
    <row r="4" spans="1:20" x14ac:dyDescent="0.2">
      <c r="A4" s="105"/>
      <c r="B4" s="106"/>
      <c r="C4" s="107"/>
      <c r="D4" s="106"/>
      <c r="E4" s="106"/>
      <c r="F4" s="109"/>
      <c r="G4" s="110"/>
      <c r="H4" s="62" t="s">
        <v>30</v>
      </c>
      <c r="I4" s="62" t="s">
        <v>15</v>
      </c>
      <c r="J4" s="62" t="s">
        <v>16</v>
      </c>
      <c r="K4" s="62" t="s">
        <v>17</v>
      </c>
      <c r="L4" s="62" t="s">
        <v>109</v>
      </c>
      <c r="M4" s="62" t="s">
        <v>18</v>
      </c>
      <c r="N4" s="62" t="s">
        <v>19</v>
      </c>
      <c r="O4" s="62" t="s">
        <v>29</v>
      </c>
      <c r="P4" s="62" t="s">
        <v>20</v>
      </c>
      <c r="Q4" s="62" t="s">
        <v>110</v>
      </c>
      <c r="R4" s="62" t="s">
        <v>111</v>
      </c>
      <c r="S4" s="105"/>
      <c r="T4" s="108"/>
    </row>
    <row r="5" spans="1:20" s="24" customFormat="1" x14ac:dyDescent="0.2">
      <c r="A5" s="55"/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7" spans="1:20" ht="15" x14ac:dyDescent="0.2">
      <c r="A7" s="25" t="s">
        <v>77</v>
      </c>
    </row>
    <row r="8" spans="1:20" outlineLevel="1" x14ac:dyDescent="0.2"/>
    <row r="9" spans="1:20" outlineLevel="1" x14ac:dyDescent="0.2">
      <c r="A9" s="27" t="s">
        <v>32</v>
      </c>
    </row>
    <row r="10" spans="1:20" s="24" customFormat="1" outlineLevel="1" x14ac:dyDescent="0.2">
      <c r="A10" s="55"/>
      <c r="B10" s="8">
        <v>2</v>
      </c>
      <c r="C10" s="8">
        <v>3</v>
      </c>
      <c r="D10" s="8">
        <v>5</v>
      </c>
      <c r="E10" s="8">
        <v>7</v>
      </c>
      <c r="F10" s="8">
        <v>9</v>
      </c>
      <c r="G10" s="8"/>
      <c r="H10" s="8">
        <v>14</v>
      </c>
      <c r="I10" s="8">
        <v>15</v>
      </c>
      <c r="J10" s="8">
        <v>16</v>
      </c>
      <c r="K10" s="8">
        <v>17</v>
      </c>
      <c r="L10" s="8"/>
      <c r="M10" s="8">
        <v>18</v>
      </c>
      <c r="N10" s="8">
        <v>19</v>
      </c>
      <c r="O10" s="8">
        <v>20</v>
      </c>
      <c r="P10" s="8">
        <v>21</v>
      </c>
      <c r="Q10" s="8"/>
      <c r="R10" s="8"/>
      <c r="S10" s="61"/>
      <c r="T10" s="61"/>
    </row>
    <row r="11" spans="1:20" outlineLevel="1" x14ac:dyDescent="0.2">
      <c r="A11" s="55"/>
      <c r="B11" s="16" t="s">
        <v>158</v>
      </c>
      <c r="C11" s="28" t="s">
        <v>162</v>
      </c>
      <c r="D11" s="29">
        <v>15.2</v>
      </c>
      <c r="E11" s="29">
        <v>14.6</v>
      </c>
      <c r="F11" s="29">
        <v>89.3</v>
      </c>
      <c r="G11" s="29">
        <v>552.4</v>
      </c>
      <c r="H11" s="29">
        <v>0.3</v>
      </c>
      <c r="I11" s="29">
        <v>1</v>
      </c>
      <c r="J11" s="29">
        <v>45.1</v>
      </c>
      <c r="K11" s="29">
        <v>5.7</v>
      </c>
      <c r="L11" s="29">
        <v>0.4</v>
      </c>
      <c r="M11" s="29">
        <v>281.10000000000002</v>
      </c>
      <c r="N11" s="29">
        <v>66.2</v>
      </c>
      <c r="O11" s="29">
        <v>296.7</v>
      </c>
      <c r="P11" s="29">
        <v>2.7</v>
      </c>
      <c r="Q11" s="29">
        <v>1.4</v>
      </c>
      <c r="R11" s="29">
        <v>66.8</v>
      </c>
      <c r="S11" s="61">
        <v>733</v>
      </c>
      <c r="T11" s="53">
        <v>2004</v>
      </c>
    </row>
    <row r="12" spans="1:20" outlineLevel="1" x14ac:dyDescent="0.2">
      <c r="A12" s="55"/>
      <c r="B12" s="17" t="s">
        <v>41</v>
      </c>
      <c r="C12" s="28">
        <v>200</v>
      </c>
      <c r="D12" s="29">
        <v>0.2</v>
      </c>
      <c r="E12" s="29">
        <v>0.1</v>
      </c>
      <c r="F12" s="29">
        <v>15</v>
      </c>
      <c r="G12" s="29">
        <v>60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5</v>
      </c>
      <c r="N12" s="29">
        <v>4</v>
      </c>
      <c r="O12" s="29">
        <v>8</v>
      </c>
      <c r="P12" s="29">
        <v>1</v>
      </c>
      <c r="Q12" s="29">
        <v>0</v>
      </c>
      <c r="R12" s="29">
        <v>0</v>
      </c>
      <c r="S12" s="61">
        <v>685</v>
      </c>
      <c r="T12" s="53">
        <v>2004</v>
      </c>
    </row>
    <row r="13" spans="1:20" outlineLevel="1" x14ac:dyDescent="0.2">
      <c r="A13" s="55"/>
      <c r="B13" s="17" t="s">
        <v>131</v>
      </c>
      <c r="C13" s="28">
        <v>130</v>
      </c>
      <c r="D13" s="29">
        <v>0.6</v>
      </c>
      <c r="E13" s="29">
        <v>0.6</v>
      </c>
      <c r="F13" s="29">
        <v>12.7</v>
      </c>
      <c r="G13" s="29">
        <v>61.1</v>
      </c>
      <c r="H13" s="29">
        <v>0</v>
      </c>
      <c r="I13" s="29">
        <v>13</v>
      </c>
      <c r="J13" s="29">
        <v>0</v>
      </c>
      <c r="K13" s="29">
        <v>0.8</v>
      </c>
      <c r="L13" s="29">
        <v>0</v>
      </c>
      <c r="M13" s="29">
        <v>20.8</v>
      </c>
      <c r="N13" s="29">
        <v>10.4</v>
      </c>
      <c r="O13" s="29">
        <v>14.3</v>
      </c>
      <c r="P13" s="29">
        <v>2.9</v>
      </c>
      <c r="Q13" s="29">
        <v>0.2</v>
      </c>
      <c r="R13" s="29">
        <v>2.6</v>
      </c>
      <c r="S13" s="61"/>
      <c r="T13" s="53">
        <v>2004</v>
      </c>
    </row>
    <row r="14" spans="1:20" hidden="1" outlineLevel="1" x14ac:dyDescent="0.2">
      <c r="A14" s="5"/>
      <c r="B14" s="1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61"/>
      <c r="T14" s="53">
        <v>2004</v>
      </c>
    </row>
    <row r="15" spans="1:20" outlineLevel="1" x14ac:dyDescent="0.2">
      <c r="A15" s="5"/>
      <c r="B15" s="10" t="s">
        <v>81</v>
      </c>
      <c r="C15" s="81">
        <v>530</v>
      </c>
      <c r="D15" s="82">
        <f>SUM(D11:D14)</f>
        <v>15.999999999999998</v>
      </c>
      <c r="E15" s="82">
        <f>SUM(E11:E14)</f>
        <v>15.299999999999999</v>
      </c>
      <c r="F15" s="82">
        <f>SUM(F11:F14)</f>
        <v>117</v>
      </c>
      <c r="G15" s="82">
        <f t="shared" ref="G15:R15" si="0">SUM(G11:G14)</f>
        <v>673.5</v>
      </c>
      <c r="H15" s="82">
        <f t="shared" si="0"/>
        <v>0.3</v>
      </c>
      <c r="I15" s="82">
        <f t="shared" si="0"/>
        <v>14</v>
      </c>
      <c r="J15" s="82">
        <f t="shared" si="0"/>
        <v>45.1</v>
      </c>
      <c r="K15" s="82">
        <f t="shared" si="0"/>
        <v>6.5</v>
      </c>
      <c r="L15" s="82">
        <f t="shared" si="0"/>
        <v>0.4</v>
      </c>
      <c r="M15" s="82">
        <f t="shared" si="0"/>
        <v>306.90000000000003</v>
      </c>
      <c r="N15" s="82">
        <f t="shared" si="0"/>
        <v>80.600000000000009</v>
      </c>
      <c r="O15" s="82">
        <f t="shared" si="0"/>
        <v>319</v>
      </c>
      <c r="P15" s="82">
        <f t="shared" si="0"/>
        <v>6.6</v>
      </c>
      <c r="Q15" s="82">
        <f t="shared" si="0"/>
        <v>1.5999999999999999</v>
      </c>
      <c r="R15" s="82">
        <f t="shared" si="0"/>
        <v>69.399999999999991</v>
      </c>
      <c r="S15" s="81"/>
      <c r="T15" s="81"/>
    </row>
    <row r="16" spans="1:20" outlineLevel="1" x14ac:dyDescent="0.2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20" outlineLevel="1" x14ac:dyDescent="0.2">
      <c r="A17" s="31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20" s="24" customFormat="1" outlineLevel="1" x14ac:dyDescent="0.2">
      <c r="A18" s="55"/>
      <c r="B18" s="8">
        <v>2</v>
      </c>
      <c r="C18" s="8">
        <v>3</v>
      </c>
      <c r="D18" s="8">
        <v>5</v>
      </c>
      <c r="E18" s="8">
        <v>7</v>
      </c>
      <c r="F18" s="8">
        <v>9</v>
      </c>
      <c r="G18" s="8"/>
      <c r="H18" s="8">
        <v>14</v>
      </c>
      <c r="I18" s="8">
        <v>15</v>
      </c>
      <c r="J18" s="8">
        <v>16</v>
      </c>
      <c r="K18" s="8">
        <v>17</v>
      </c>
      <c r="L18" s="8"/>
      <c r="M18" s="8">
        <v>18</v>
      </c>
      <c r="N18" s="8">
        <v>19</v>
      </c>
      <c r="O18" s="8">
        <v>20</v>
      </c>
      <c r="P18" s="8">
        <v>21</v>
      </c>
      <c r="Q18" s="8"/>
      <c r="R18" s="8"/>
      <c r="S18" s="61"/>
      <c r="T18" s="61"/>
    </row>
    <row r="19" spans="1:20" outlineLevel="1" x14ac:dyDescent="0.2">
      <c r="A19" s="55"/>
      <c r="B19" s="9" t="s">
        <v>121</v>
      </c>
      <c r="C19" s="28">
        <v>10</v>
      </c>
      <c r="D19" s="29">
        <v>0.3</v>
      </c>
      <c r="E19" s="29">
        <v>0</v>
      </c>
      <c r="F19" s="29">
        <v>0.2</v>
      </c>
      <c r="G19" s="29">
        <v>1.3</v>
      </c>
      <c r="H19" s="29">
        <v>0</v>
      </c>
      <c r="I19" s="29">
        <v>0.2</v>
      </c>
      <c r="J19" s="29">
        <v>0</v>
      </c>
      <c r="K19" s="29">
        <v>0</v>
      </c>
      <c r="L19" s="29">
        <v>0</v>
      </c>
      <c r="M19" s="29">
        <v>2.1</v>
      </c>
      <c r="N19" s="29">
        <v>1.3</v>
      </c>
      <c r="O19" s="29">
        <v>2.2000000000000002</v>
      </c>
      <c r="P19" s="29">
        <v>0.1</v>
      </c>
      <c r="Q19" s="29">
        <v>0</v>
      </c>
      <c r="R19" s="29">
        <v>0</v>
      </c>
      <c r="S19" s="61" t="s">
        <v>126</v>
      </c>
      <c r="T19" s="53">
        <v>2004</v>
      </c>
    </row>
    <row r="20" spans="1:20" outlineLevel="1" x14ac:dyDescent="0.2">
      <c r="A20" s="55"/>
      <c r="B20" s="9" t="s">
        <v>132</v>
      </c>
      <c r="C20" s="28" t="s">
        <v>139</v>
      </c>
      <c r="D20" s="29">
        <v>4.9000000000000004</v>
      </c>
      <c r="E20" s="29">
        <v>6.7</v>
      </c>
      <c r="F20" s="29">
        <v>15.8</v>
      </c>
      <c r="G20" s="29">
        <v>145</v>
      </c>
      <c r="H20" s="29">
        <v>0</v>
      </c>
      <c r="I20" s="29">
        <v>0.8</v>
      </c>
      <c r="J20" s="29">
        <v>0.2</v>
      </c>
      <c r="K20" s="29">
        <v>1.3</v>
      </c>
      <c r="L20" s="29">
        <v>0</v>
      </c>
      <c r="M20" s="29">
        <v>26.4</v>
      </c>
      <c r="N20" s="29">
        <v>11.7</v>
      </c>
      <c r="O20" s="29">
        <v>38.5</v>
      </c>
      <c r="P20" s="29">
        <v>0.7</v>
      </c>
      <c r="Q20" s="29">
        <v>0.4</v>
      </c>
      <c r="R20" s="29">
        <v>57.7</v>
      </c>
      <c r="S20" s="61">
        <v>147</v>
      </c>
      <c r="T20" s="53">
        <v>2004</v>
      </c>
    </row>
    <row r="21" spans="1:20" outlineLevel="1" x14ac:dyDescent="0.2">
      <c r="A21" s="55"/>
      <c r="B21" s="17" t="s">
        <v>133</v>
      </c>
      <c r="C21" s="28" t="s">
        <v>163</v>
      </c>
      <c r="D21" s="29">
        <v>15.9</v>
      </c>
      <c r="E21" s="29">
        <v>14.4</v>
      </c>
      <c r="F21" s="29">
        <v>16</v>
      </c>
      <c r="G21" s="29">
        <v>261</v>
      </c>
      <c r="H21" s="29">
        <v>0.04</v>
      </c>
      <c r="I21" s="29">
        <v>0</v>
      </c>
      <c r="J21" s="29">
        <v>0</v>
      </c>
      <c r="K21" s="29">
        <v>3.6</v>
      </c>
      <c r="L21" s="29">
        <v>0.13</v>
      </c>
      <c r="M21" s="29">
        <v>6</v>
      </c>
      <c r="N21" s="29">
        <v>24</v>
      </c>
      <c r="O21" s="29">
        <v>75</v>
      </c>
      <c r="P21" s="29">
        <v>2</v>
      </c>
      <c r="Q21" s="29">
        <v>0.6</v>
      </c>
      <c r="R21" s="29">
        <v>30.2</v>
      </c>
      <c r="S21" s="61">
        <v>451</v>
      </c>
      <c r="T21" s="53">
        <v>2004</v>
      </c>
    </row>
    <row r="22" spans="1:20" outlineLevel="1" x14ac:dyDescent="0.2">
      <c r="A22" s="55"/>
      <c r="B22" s="9" t="s">
        <v>134</v>
      </c>
      <c r="C22" s="28">
        <v>180</v>
      </c>
      <c r="D22" s="29">
        <v>4.2</v>
      </c>
      <c r="E22" s="29">
        <v>9.1</v>
      </c>
      <c r="F22" s="29">
        <v>19.2</v>
      </c>
      <c r="G22" s="29">
        <v>174.6</v>
      </c>
      <c r="H22" s="29">
        <v>0.72</v>
      </c>
      <c r="I22" s="29">
        <v>10.8</v>
      </c>
      <c r="J22" s="29">
        <v>1.1000000000000001</v>
      </c>
      <c r="K22" s="29">
        <v>0.8</v>
      </c>
      <c r="L22" s="29">
        <v>0</v>
      </c>
      <c r="M22" s="29">
        <v>44.4</v>
      </c>
      <c r="N22" s="29">
        <v>30</v>
      </c>
      <c r="O22" s="29">
        <v>110.4</v>
      </c>
      <c r="P22" s="29">
        <v>1.3</v>
      </c>
      <c r="Q22" s="29">
        <v>1.1000000000000001</v>
      </c>
      <c r="R22" s="29">
        <v>79.8</v>
      </c>
      <c r="S22" s="61">
        <v>540</v>
      </c>
      <c r="T22" s="53">
        <v>2004</v>
      </c>
    </row>
    <row r="23" spans="1:20" outlineLevel="1" x14ac:dyDescent="0.2">
      <c r="A23" s="55"/>
      <c r="B23" s="9" t="s">
        <v>135</v>
      </c>
      <c r="C23" s="28">
        <v>200</v>
      </c>
      <c r="D23" s="29">
        <v>0.6</v>
      </c>
      <c r="E23" s="29">
        <v>0</v>
      </c>
      <c r="F23" s="29">
        <v>31.4</v>
      </c>
      <c r="G23" s="29">
        <v>124</v>
      </c>
      <c r="H23" s="29">
        <v>0</v>
      </c>
      <c r="I23" s="29">
        <v>0.7</v>
      </c>
      <c r="J23" s="29">
        <v>0</v>
      </c>
      <c r="K23" s="29">
        <v>0.5</v>
      </c>
      <c r="L23" s="29">
        <v>0.02</v>
      </c>
      <c r="M23" s="29">
        <v>32.5</v>
      </c>
      <c r="N23" s="29">
        <v>17.5</v>
      </c>
      <c r="O23" s="29">
        <v>23.4</v>
      </c>
      <c r="P23" s="29">
        <v>0.7</v>
      </c>
      <c r="Q23" s="29">
        <v>0</v>
      </c>
      <c r="R23" s="29">
        <v>0.2</v>
      </c>
      <c r="S23" s="61">
        <v>639</v>
      </c>
      <c r="T23" s="53">
        <v>2004</v>
      </c>
    </row>
    <row r="24" spans="1:20" ht="25.5" outlineLevel="1" x14ac:dyDescent="0.2">
      <c r="A24" s="55"/>
      <c r="B24" s="9" t="s">
        <v>137</v>
      </c>
      <c r="C24" s="28">
        <v>40</v>
      </c>
      <c r="D24" s="29">
        <v>2.6</v>
      </c>
      <c r="E24" s="29">
        <v>0.4</v>
      </c>
      <c r="F24" s="29">
        <v>19.8</v>
      </c>
      <c r="G24" s="29">
        <v>92</v>
      </c>
      <c r="H24" s="29">
        <v>0.8</v>
      </c>
      <c r="I24" s="29">
        <v>0</v>
      </c>
      <c r="J24" s="29">
        <v>0</v>
      </c>
      <c r="K24" s="29">
        <v>0.4</v>
      </c>
      <c r="L24" s="29">
        <v>0</v>
      </c>
      <c r="M24" s="29">
        <v>9.1999999999999993</v>
      </c>
      <c r="N24" s="29">
        <v>10</v>
      </c>
      <c r="O24" s="29">
        <v>42.4</v>
      </c>
      <c r="P24" s="29">
        <v>1.2</v>
      </c>
      <c r="Q24" s="29">
        <v>0.4</v>
      </c>
      <c r="R24" s="29">
        <v>2.2000000000000002</v>
      </c>
      <c r="S24" s="61"/>
      <c r="T24" s="89" t="s">
        <v>127</v>
      </c>
    </row>
    <row r="25" spans="1:20" ht="51" outlineLevel="1" x14ac:dyDescent="0.2">
      <c r="A25" s="5"/>
      <c r="B25" s="9" t="s">
        <v>136</v>
      </c>
      <c r="C25" s="28">
        <v>20</v>
      </c>
      <c r="D25" s="29">
        <v>1.6</v>
      </c>
      <c r="E25" s="29">
        <v>0.2</v>
      </c>
      <c r="F25" s="29">
        <v>10.3</v>
      </c>
      <c r="G25" s="29">
        <v>52.4</v>
      </c>
      <c r="H25" s="29">
        <v>0.02</v>
      </c>
      <c r="I25" s="29">
        <v>0</v>
      </c>
      <c r="J25" s="29">
        <v>0</v>
      </c>
      <c r="K25" s="29">
        <v>0.3</v>
      </c>
      <c r="L25" s="29">
        <v>0</v>
      </c>
      <c r="M25" s="29">
        <v>4.5999999999999996</v>
      </c>
      <c r="N25" s="29">
        <v>6.6</v>
      </c>
      <c r="O25" s="29">
        <v>17.399999999999999</v>
      </c>
      <c r="P25" s="29">
        <v>0.2</v>
      </c>
      <c r="Q25" s="29">
        <v>0.1</v>
      </c>
      <c r="R25" s="29">
        <v>0</v>
      </c>
      <c r="S25" s="61"/>
      <c r="T25" s="89" t="s">
        <v>140</v>
      </c>
    </row>
    <row r="26" spans="1:20" outlineLevel="1" x14ac:dyDescent="0.2">
      <c r="A26" s="5"/>
      <c r="B26" s="11" t="s">
        <v>25</v>
      </c>
      <c r="C26" s="81"/>
      <c r="D26" s="83">
        <f t="shared" ref="D26:P26" si="1">SUM(D19:D25)</f>
        <v>30.100000000000005</v>
      </c>
      <c r="E26" s="83">
        <f t="shared" si="1"/>
        <v>30.8</v>
      </c>
      <c r="F26" s="83">
        <f t="shared" si="1"/>
        <v>112.69999999999999</v>
      </c>
      <c r="G26" s="83">
        <f t="shared" si="1"/>
        <v>850.3</v>
      </c>
      <c r="H26" s="83">
        <f t="shared" si="1"/>
        <v>1.58</v>
      </c>
      <c r="I26" s="83">
        <f t="shared" si="1"/>
        <v>12.5</v>
      </c>
      <c r="J26" s="83">
        <f t="shared" si="1"/>
        <v>1.3</v>
      </c>
      <c r="K26" s="83">
        <f t="shared" si="1"/>
        <v>6.9</v>
      </c>
      <c r="L26" s="83">
        <f t="shared" si="1"/>
        <v>0.15</v>
      </c>
      <c r="M26" s="83">
        <f t="shared" si="1"/>
        <v>125.2</v>
      </c>
      <c r="N26" s="83">
        <f t="shared" si="1"/>
        <v>101.1</v>
      </c>
      <c r="O26" s="83">
        <f t="shared" si="1"/>
        <v>309.3</v>
      </c>
      <c r="P26" s="83">
        <f t="shared" si="1"/>
        <v>6.2</v>
      </c>
      <c r="Q26" s="83">
        <f>SUM(Q19:Q25)</f>
        <v>2.6</v>
      </c>
      <c r="R26" s="83">
        <f>SUM(R19:R25)</f>
        <v>170.09999999999997</v>
      </c>
      <c r="S26" s="96"/>
      <c r="T26" s="97"/>
    </row>
    <row r="27" spans="1:20" outlineLevel="1" x14ac:dyDescent="0.2"/>
    <row r="28" spans="1:20" outlineLevel="1" x14ac:dyDescent="0.2">
      <c r="A28" s="31" t="s">
        <v>114</v>
      </c>
    </row>
    <row r="29" spans="1:20" outlineLevel="1" x14ac:dyDescent="0.2">
      <c r="A29" s="27"/>
    </row>
    <row r="30" spans="1:20" s="24" customFormat="1" outlineLevel="1" x14ac:dyDescent="0.2">
      <c r="A30" s="55"/>
      <c r="B30" s="8">
        <v>2</v>
      </c>
      <c r="C30" s="8">
        <v>3</v>
      </c>
      <c r="D30" s="8">
        <v>5</v>
      </c>
      <c r="E30" s="8">
        <v>7</v>
      </c>
      <c r="F30" s="8">
        <v>9</v>
      </c>
      <c r="G30" s="8"/>
      <c r="H30" s="8">
        <v>14</v>
      </c>
      <c r="I30" s="8">
        <v>15</v>
      </c>
      <c r="J30" s="8">
        <v>16</v>
      </c>
      <c r="K30" s="8">
        <v>17</v>
      </c>
      <c r="L30" s="8"/>
      <c r="M30" s="8">
        <v>18</v>
      </c>
      <c r="N30" s="8">
        <v>19</v>
      </c>
      <c r="O30" s="8">
        <v>20</v>
      </c>
      <c r="P30" s="8">
        <v>21</v>
      </c>
      <c r="Q30" s="8"/>
      <c r="R30" s="8"/>
      <c r="S30" s="61"/>
      <c r="T30" s="61"/>
    </row>
    <row r="31" spans="1:20" s="18" customFormat="1" x14ac:dyDescent="0.2">
      <c r="A31" s="5"/>
      <c r="B31" s="17" t="s">
        <v>128</v>
      </c>
      <c r="C31" s="41">
        <v>200</v>
      </c>
      <c r="D31" s="42">
        <v>6</v>
      </c>
      <c r="E31" s="42">
        <v>6.4</v>
      </c>
      <c r="F31" s="42">
        <v>9.4</v>
      </c>
      <c r="G31" s="42">
        <v>120</v>
      </c>
      <c r="H31" s="42">
        <v>0.1</v>
      </c>
      <c r="I31" s="42">
        <v>1.1000000000000001</v>
      </c>
      <c r="J31" s="42">
        <v>25.3</v>
      </c>
      <c r="K31" s="42">
        <v>0</v>
      </c>
      <c r="L31" s="42">
        <v>0.2</v>
      </c>
      <c r="M31" s="42">
        <v>240</v>
      </c>
      <c r="N31" s="42">
        <v>23.7</v>
      </c>
      <c r="O31" s="42">
        <v>180</v>
      </c>
      <c r="P31" s="42">
        <v>0.2</v>
      </c>
      <c r="Q31" s="42">
        <v>0.8</v>
      </c>
      <c r="R31" s="42">
        <v>19</v>
      </c>
      <c r="S31" s="72">
        <v>697</v>
      </c>
      <c r="T31" s="41">
        <v>2004</v>
      </c>
    </row>
    <row r="32" spans="1:20" outlineLevel="1" x14ac:dyDescent="0.2">
      <c r="A32" s="5"/>
      <c r="B32" s="17" t="s">
        <v>138</v>
      </c>
      <c r="C32" s="6">
        <v>75</v>
      </c>
      <c r="D32" s="29">
        <v>4.7</v>
      </c>
      <c r="E32" s="29">
        <v>8.8000000000000007</v>
      </c>
      <c r="F32" s="29">
        <v>38</v>
      </c>
      <c r="G32" s="29">
        <v>250</v>
      </c>
      <c r="H32" s="29">
        <v>0.08</v>
      </c>
      <c r="I32" s="29">
        <v>0</v>
      </c>
      <c r="J32" s="29">
        <v>12</v>
      </c>
      <c r="K32" s="29">
        <v>3.1</v>
      </c>
      <c r="L32" s="29">
        <v>0.06</v>
      </c>
      <c r="M32" s="29">
        <v>15</v>
      </c>
      <c r="N32" s="29">
        <v>17.2</v>
      </c>
      <c r="O32" s="29">
        <v>48</v>
      </c>
      <c r="P32" s="29">
        <v>0.9</v>
      </c>
      <c r="Q32" s="29">
        <v>0.9</v>
      </c>
      <c r="R32" s="29">
        <v>9</v>
      </c>
      <c r="S32" s="80">
        <v>418</v>
      </c>
      <c r="T32" s="53">
        <v>2017</v>
      </c>
    </row>
    <row r="33" spans="1:20" outlineLevel="1" x14ac:dyDescent="0.2">
      <c r="A33" s="5"/>
      <c r="B33" s="11" t="s">
        <v>157</v>
      </c>
      <c r="C33" s="81">
        <v>275</v>
      </c>
      <c r="D33" s="83">
        <f>D31+D32</f>
        <v>10.7</v>
      </c>
      <c r="E33" s="83">
        <f>SUM(E31:E32)</f>
        <v>15.200000000000001</v>
      </c>
      <c r="F33" s="83">
        <f t="shared" ref="F33:R33" si="2">F31+F32</f>
        <v>47.4</v>
      </c>
      <c r="G33" s="83">
        <f t="shared" si="2"/>
        <v>370</v>
      </c>
      <c r="H33" s="83">
        <f t="shared" si="2"/>
        <v>0.18</v>
      </c>
      <c r="I33" s="83">
        <f t="shared" si="2"/>
        <v>1.1000000000000001</v>
      </c>
      <c r="J33" s="83">
        <f t="shared" si="2"/>
        <v>37.299999999999997</v>
      </c>
      <c r="K33" s="83">
        <f t="shared" si="2"/>
        <v>3.1</v>
      </c>
      <c r="L33" s="83">
        <f t="shared" si="2"/>
        <v>0.26</v>
      </c>
      <c r="M33" s="83">
        <f t="shared" si="2"/>
        <v>255</v>
      </c>
      <c r="N33" s="83">
        <f t="shared" si="2"/>
        <v>40.9</v>
      </c>
      <c r="O33" s="83">
        <f t="shared" si="2"/>
        <v>228</v>
      </c>
      <c r="P33" s="83">
        <f t="shared" si="2"/>
        <v>1.1000000000000001</v>
      </c>
      <c r="Q33" s="83">
        <f t="shared" si="2"/>
        <v>1.7000000000000002</v>
      </c>
      <c r="R33" s="83">
        <f t="shared" si="2"/>
        <v>28</v>
      </c>
      <c r="S33" s="97"/>
      <c r="T33" s="97"/>
    </row>
    <row r="34" spans="1:20" ht="15" outlineLevel="1" x14ac:dyDescent="0.25">
      <c r="A34" s="5"/>
      <c r="B34" s="10" t="s">
        <v>26</v>
      </c>
      <c r="C34" s="32"/>
      <c r="D34" s="32">
        <f>D15+D26+D33</f>
        <v>56.8</v>
      </c>
      <c r="E34" s="32">
        <f t="shared" ref="E34:R34" si="3">E15+E26+E33</f>
        <v>61.300000000000004</v>
      </c>
      <c r="F34" s="32">
        <f t="shared" si="3"/>
        <v>277.09999999999997</v>
      </c>
      <c r="G34" s="32">
        <f t="shared" si="3"/>
        <v>1893.8</v>
      </c>
      <c r="H34" s="32">
        <f t="shared" si="3"/>
        <v>2.06</v>
      </c>
      <c r="I34" s="32">
        <f t="shared" si="3"/>
        <v>27.6</v>
      </c>
      <c r="J34" s="32">
        <f t="shared" si="3"/>
        <v>83.699999999999989</v>
      </c>
      <c r="K34" s="32">
        <f t="shared" si="3"/>
        <v>16.5</v>
      </c>
      <c r="L34" s="32">
        <f t="shared" si="3"/>
        <v>0.81</v>
      </c>
      <c r="M34" s="32">
        <f t="shared" si="3"/>
        <v>687.1</v>
      </c>
      <c r="N34" s="32">
        <f t="shared" si="3"/>
        <v>222.6</v>
      </c>
      <c r="O34" s="32">
        <f t="shared" si="3"/>
        <v>856.3</v>
      </c>
      <c r="P34" s="32">
        <f t="shared" si="3"/>
        <v>13.9</v>
      </c>
      <c r="Q34" s="32">
        <f t="shared" si="3"/>
        <v>5.9</v>
      </c>
      <c r="R34" s="32">
        <f t="shared" si="3"/>
        <v>267.49999999999994</v>
      </c>
      <c r="S34" s="53"/>
      <c r="T34" s="53"/>
    </row>
    <row r="35" spans="1:20" outlineLevel="1" x14ac:dyDescent="0.2"/>
    <row r="36" spans="1:20" outlineLevel="1" x14ac:dyDescent="0.2"/>
    <row r="37" spans="1:20" hidden="1" outlineLevel="1" x14ac:dyDescent="0.2"/>
    <row r="38" spans="1:20" hidden="1" outlineLevel="1" x14ac:dyDescent="0.2"/>
    <row r="39" spans="1:20" hidden="1" outlineLevel="1" x14ac:dyDescent="0.2"/>
    <row r="40" spans="1:20" hidden="1" outlineLevel="1" x14ac:dyDescent="0.2"/>
    <row r="41" spans="1:20" hidden="1" outlineLevel="1" x14ac:dyDescent="0.2"/>
    <row r="42" spans="1:20" hidden="1" outlineLevel="1" x14ac:dyDescent="0.2"/>
    <row r="43" spans="1:20" hidden="1" outlineLevel="1" x14ac:dyDescent="0.2"/>
    <row r="44" spans="1:20" hidden="1" outlineLevel="1" x14ac:dyDescent="0.2"/>
    <row r="45" spans="1:20" hidden="1" outlineLevel="1" x14ac:dyDescent="0.2"/>
    <row r="46" spans="1:20" hidden="1" outlineLevel="1" x14ac:dyDescent="0.2"/>
    <row r="47" spans="1:20" hidden="1" outlineLevel="1" x14ac:dyDescent="0.2"/>
    <row r="48" spans="1:20" hidden="1" outlineLevel="1" x14ac:dyDescent="0.2"/>
    <row r="49" hidden="1" outlineLevel="1" x14ac:dyDescent="0.2"/>
    <row r="50" hidden="1" outlineLevel="1" x14ac:dyDescent="0.2"/>
    <row r="51" hidden="1" outlineLevel="1" x14ac:dyDescent="0.2"/>
    <row r="52" hidden="1" outlineLevel="1" x14ac:dyDescent="0.2"/>
    <row r="53" hidden="1" outlineLevel="1" x14ac:dyDescent="0.2"/>
    <row r="54" hidden="1" outlineLevel="1" x14ac:dyDescent="0.2"/>
    <row r="55" hidden="1" outlineLevel="1" x14ac:dyDescent="0.2"/>
    <row r="56" hidden="1" outlineLevel="1" x14ac:dyDescent="0.2"/>
    <row r="57" hidden="1" outlineLevel="1" x14ac:dyDescent="0.2"/>
    <row r="58" hidden="1" outlineLevel="1" x14ac:dyDescent="0.2"/>
    <row r="59" hidden="1" outlineLevel="1" x14ac:dyDescent="0.2"/>
    <row r="60" hidden="1" outlineLevel="1" x14ac:dyDescent="0.2"/>
    <row r="61" hidden="1" outlineLevel="1" x14ac:dyDescent="0.2"/>
    <row r="62" hidden="1" outlineLevel="1" x14ac:dyDescent="0.2"/>
    <row r="63" hidden="1" outlineLevel="1" x14ac:dyDescent="0.2"/>
    <row r="64" hidden="1" outlineLevel="1" x14ac:dyDescent="0.2"/>
    <row r="65" hidden="1" outlineLevel="1" x14ac:dyDescent="0.2"/>
    <row r="66" hidden="1" outlineLevel="1" x14ac:dyDescent="0.2"/>
    <row r="67" hidden="1" outlineLevel="1" x14ac:dyDescent="0.2"/>
    <row r="68" hidden="1" outlineLevel="1" x14ac:dyDescent="0.2"/>
    <row r="69" hidden="1" outlineLevel="1" x14ac:dyDescent="0.2"/>
    <row r="70" hidden="1" outlineLevel="1" x14ac:dyDescent="0.2"/>
    <row r="71" hidden="1" outlineLevel="1" x14ac:dyDescent="0.2"/>
    <row r="72" hidden="1" outlineLevel="1" x14ac:dyDescent="0.2"/>
    <row r="73" hidden="1" outlineLevel="1" x14ac:dyDescent="0.2"/>
    <row r="74" hidden="1" outlineLevel="1" x14ac:dyDescent="0.2"/>
    <row r="75" hidden="1" outlineLevel="1" x14ac:dyDescent="0.2"/>
    <row r="76" hidden="1" outlineLevel="1" x14ac:dyDescent="0.2"/>
    <row r="77" hidden="1" outlineLevel="1" x14ac:dyDescent="0.2"/>
    <row r="78" hidden="1" outlineLevel="1" x14ac:dyDescent="0.2"/>
    <row r="79" hidden="1" outlineLevel="1" x14ac:dyDescent="0.2"/>
    <row r="80" hidden="1" outlineLevel="1" x14ac:dyDescent="0.2"/>
    <row r="81" hidden="1" outlineLevel="1" x14ac:dyDescent="0.2"/>
    <row r="82" hidden="1" outlineLevel="1" x14ac:dyDescent="0.2"/>
    <row r="83" hidden="1" outlineLevel="1" x14ac:dyDescent="0.2"/>
    <row r="84" hidden="1" outlineLevel="1" x14ac:dyDescent="0.2"/>
    <row r="85" hidden="1" outlineLevel="1" x14ac:dyDescent="0.2"/>
    <row r="86" hidden="1" outlineLevel="1" x14ac:dyDescent="0.2"/>
    <row r="87" hidden="1" outlineLevel="1" x14ac:dyDescent="0.2"/>
    <row r="88" hidden="1" outlineLevel="1" x14ac:dyDescent="0.2"/>
    <row r="89" hidden="1" outlineLevel="1" x14ac:dyDescent="0.2"/>
    <row r="90" hidden="1" outlineLevel="1" x14ac:dyDescent="0.2"/>
    <row r="91" hidden="1" outlineLevel="1" x14ac:dyDescent="0.2"/>
    <row r="92" hidden="1" outlineLevel="1" x14ac:dyDescent="0.2"/>
    <row r="93" hidden="1" outlineLevel="1" x14ac:dyDescent="0.2"/>
    <row r="94" hidden="1" outlineLevel="1" x14ac:dyDescent="0.2"/>
    <row r="95" hidden="1" outlineLevel="1" x14ac:dyDescent="0.2"/>
    <row r="96" hidden="1" outlineLevel="1" x14ac:dyDescent="0.2"/>
    <row r="97" hidden="1" outlineLevel="1" x14ac:dyDescent="0.2"/>
    <row r="98" hidden="1" outlineLevel="1" x14ac:dyDescent="0.2"/>
    <row r="99" hidden="1" outlineLevel="1" x14ac:dyDescent="0.2"/>
    <row r="100" hidden="1" outlineLevel="1" x14ac:dyDescent="0.2"/>
    <row r="101" hidden="1" outlineLevel="1" x14ac:dyDescent="0.2"/>
    <row r="102" hidden="1" outlineLevel="1" x14ac:dyDescent="0.2"/>
    <row r="103" hidden="1" outlineLevel="1" x14ac:dyDescent="0.2"/>
    <row r="104" hidden="1" outlineLevel="1" x14ac:dyDescent="0.2"/>
    <row r="105" hidden="1" outlineLevel="1" x14ac:dyDescent="0.2"/>
    <row r="106" hidden="1" outlineLevel="1" x14ac:dyDescent="0.2"/>
    <row r="107" hidden="1" outlineLevel="1" x14ac:dyDescent="0.2"/>
    <row r="108" hidden="1" outlineLevel="1" x14ac:dyDescent="0.2"/>
    <row r="109" hidden="1" outlineLevel="1" x14ac:dyDescent="0.2"/>
    <row r="110" hidden="1" outlineLevel="1" x14ac:dyDescent="0.2"/>
    <row r="111" hidden="1" outlineLevel="1" x14ac:dyDescent="0.2"/>
    <row r="112" hidden="1" outlineLevel="1" x14ac:dyDescent="0.2"/>
    <row r="113" hidden="1" outlineLevel="1" x14ac:dyDescent="0.2"/>
    <row r="114" hidden="1" outlineLevel="1" x14ac:dyDescent="0.2"/>
    <row r="115" hidden="1" outlineLevel="1" x14ac:dyDescent="0.2"/>
    <row r="116" hidden="1" outlineLevel="1" x14ac:dyDescent="0.2"/>
    <row r="117" hidden="1" outlineLevel="1" x14ac:dyDescent="0.2"/>
    <row r="118" hidden="1" outlineLevel="1" x14ac:dyDescent="0.2"/>
    <row r="119" hidden="1" outlineLevel="1" x14ac:dyDescent="0.2"/>
    <row r="120" hidden="1" outlineLevel="1" x14ac:dyDescent="0.2"/>
    <row r="121" hidden="1" outlineLevel="1" x14ac:dyDescent="0.2"/>
    <row r="122" hidden="1" outlineLevel="1" x14ac:dyDescent="0.2"/>
    <row r="123" hidden="1" outlineLevel="1" x14ac:dyDescent="0.2"/>
    <row r="124" hidden="1" outlineLevel="1" x14ac:dyDescent="0.2"/>
    <row r="125" hidden="1" outlineLevel="1" x14ac:dyDescent="0.2"/>
    <row r="126" hidden="1" outlineLevel="1" x14ac:dyDescent="0.2"/>
    <row r="127" hidden="1" outlineLevel="1" x14ac:dyDescent="0.2"/>
    <row r="128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hidden="1" outlineLevel="1" x14ac:dyDescent="0.2"/>
    <row r="145" hidden="1" outlineLevel="1" x14ac:dyDescent="0.2"/>
    <row r="146" hidden="1" outlineLevel="1" x14ac:dyDescent="0.2"/>
    <row r="147" hidden="1" outlineLevel="1" x14ac:dyDescent="0.2"/>
    <row r="148" hidden="1" outlineLevel="1" x14ac:dyDescent="0.2"/>
    <row r="149" hidden="1" outlineLevel="1" x14ac:dyDescent="0.2"/>
    <row r="150" hidden="1" outlineLevel="1" x14ac:dyDescent="0.2"/>
    <row r="151" hidden="1" outlineLevel="1" x14ac:dyDescent="0.2"/>
    <row r="152" hidden="1" outlineLevel="1" x14ac:dyDescent="0.2"/>
    <row r="153" hidden="1" outlineLevel="1" x14ac:dyDescent="0.2"/>
    <row r="154" hidden="1" outlineLevel="1" x14ac:dyDescent="0.2"/>
    <row r="155" hidden="1" outlineLevel="1" x14ac:dyDescent="0.2"/>
    <row r="156" hidden="1" outlineLevel="1" x14ac:dyDescent="0.2"/>
    <row r="157" hidden="1" outlineLevel="1" x14ac:dyDescent="0.2"/>
    <row r="158" hidden="1" outlineLevel="1" x14ac:dyDescent="0.2"/>
    <row r="159" hidden="1" outlineLevel="1" x14ac:dyDescent="0.2"/>
    <row r="160" hidden="1" outlineLevel="1" x14ac:dyDescent="0.2"/>
    <row r="161" hidden="1" outlineLevel="1" x14ac:dyDescent="0.2"/>
    <row r="162" hidden="1" outlineLevel="1" x14ac:dyDescent="0.2"/>
    <row r="163" hidden="1" outlineLevel="1" x14ac:dyDescent="0.2"/>
    <row r="164" hidden="1" outlineLevel="1" x14ac:dyDescent="0.2"/>
    <row r="165" hidden="1" outlineLevel="1" x14ac:dyDescent="0.2"/>
    <row r="166" hidden="1" outlineLevel="1" x14ac:dyDescent="0.2"/>
    <row r="167" hidden="1" outlineLevel="1" x14ac:dyDescent="0.2"/>
    <row r="168" hidden="1" outlineLevel="1" x14ac:dyDescent="0.2"/>
    <row r="169" hidden="1" outlineLevel="1" x14ac:dyDescent="0.2"/>
    <row r="170" hidden="1" outlineLevel="1" x14ac:dyDescent="0.2"/>
    <row r="171" hidden="1" outlineLevel="1" x14ac:dyDescent="0.2"/>
    <row r="172" hidden="1" outlineLevel="1" x14ac:dyDescent="0.2"/>
    <row r="173" hidden="1" outlineLevel="1" x14ac:dyDescent="0.2"/>
    <row r="174" hidden="1" outlineLevel="1" x14ac:dyDescent="0.2"/>
    <row r="175" hidden="1" outlineLevel="1" x14ac:dyDescent="0.2"/>
    <row r="176" hidden="1" outlineLevel="1" x14ac:dyDescent="0.2"/>
    <row r="177" hidden="1" outlineLevel="1" x14ac:dyDescent="0.2"/>
    <row r="178" hidden="1" outlineLevel="1" x14ac:dyDescent="0.2"/>
    <row r="179" hidden="1" outlineLevel="1" x14ac:dyDescent="0.2"/>
    <row r="180" hidden="1" outlineLevel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hidden="1" outlineLevel="1" x14ac:dyDescent="0.2"/>
    <row r="186" hidden="1" outlineLevel="1" x14ac:dyDescent="0.2"/>
    <row r="187" hidden="1" outlineLevel="1" x14ac:dyDescent="0.2"/>
    <row r="188" hidden="1" outlineLevel="1" x14ac:dyDescent="0.2"/>
    <row r="189" hidden="1" outlineLevel="1" x14ac:dyDescent="0.2"/>
    <row r="190" hidden="1" outlineLevel="1" x14ac:dyDescent="0.2"/>
    <row r="191" hidden="1" outlineLevel="1" x14ac:dyDescent="0.2"/>
    <row r="192" hidden="1" outlineLevel="1" x14ac:dyDescent="0.2"/>
    <row r="193" hidden="1" outlineLevel="1" x14ac:dyDescent="0.2"/>
    <row r="194" hidden="1" outlineLevel="1" x14ac:dyDescent="0.2"/>
    <row r="195" hidden="1" outlineLevel="1" x14ac:dyDescent="0.2"/>
    <row r="196" hidden="1" outlineLevel="1" x14ac:dyDescent="0.2"/>
    <row r="197" hidden="1" outlineLevel="1" x14ac:dyDescent="0.2"/>
    <row r="198" hidden="1" outlineLevel="1" x14ac:dyDescent="0.2"/>
    <row r="199" hidden="1" outlineLevel="1" x14ac:dyDescent="0.2"/>
    <row r="200" hidden="1" outlineLevel="1" x14ac:dyDescent="0.2"/>
    <row r="201" hidden="1" outlineLevel="1" x14ac:dyDescent="0.2"/>
    <row r="202" hidden="1" outlineLevel="1" x14ac:dyDescent="0.2"/>
    <row r="203" hidden="1" outlineLevel="1" x14ac:dyDescent="0.2"/>
    <row r="204" hidden="1" outlineLevel="1" x14ac:dyDescent="0.2"/>
    <row r="205" hidden="1" outlineLevel="1" x14ac:dyDescent="0.2"/>
    <row r="206" hidden="1" outlineLevel="1" x14ac:dyDescent="0.2"/>
    <row r="207" hidden="1" outlineLevel="1" x14ac:dyDescent="0.2"/>
    <row r="208" hidden="1" outlineLevel="1" x14ac:dyDescent="0.2"/>
    <row r="209" hidden="1" outlineLevel="1" x14ac:dyDescent="0.2"/>
    <row r="210" hidden="1" outlineLevel="1" x14ac:dyDescent="0.2"/>
    <row r="211" hidden="1" outlineLevel="1" x14ac:dyDescent="0.2"/>
    <row r="212" hidden="1" outlineLevel="1" x14ac:dyDescent="0.2"/>
    <row r="213" hidden="1" outlineLevel="1" x14ac:dyDescent="0.2"/>
    <row r="214" hidden="1" outlineLevel="1" x14ac:dyDescent="0.2"/>
    <row r="215" hidden="1" outlineLevel="1" x14ac:dyDescent="0.2"/>
    <row r="216" hidden="1" outlineLevel="1" x14ac:dyDescent="0.2"/>
    <row r="217" hidden="1" outlineLevel="1" x14ac:dyDescent="0.2"/>
    <row r="218" hidden="1" outlineLevel="1" x14ac:dyDescent="0.2"/>
    <row r="219" hidden="1" outlineLevel="1" x14ac:dyDescent="0.2"/>
    <row r="220" hidden="1" outlineLevel="1" x14ac:dyDescent="0.2"/>
    <row r="221" hidden="1" outlineLevel="1" x14ac:dyDescent="0.2"/>
    <row r="222" hidden="1" outlineLevel="1" x14ac:dyDescent="0.2"/>
    <row r="223" hidden="1" outlineLevel="1" x14ac:dyDescent="0.2"/>
    <row r="224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hidden="1" outlineLevel="1" x14ac:dyDescent="0.2"/>
    <row r="242" hidden="1" outlineLevel="1" x14ac:dyDescent="0.2"/>
    <row r="243" hidden="1" outlineLevel="1" x14ac:dyDescent="0.2"/>
    <row r="244" hidden="1" outlineLevel="1" x14ac:dyDescent="0.2"/>
    <row r="245" hidden="1" outlineLevel="1" x14ac:dyDescent="0.2"/>
    <row r="246" hidden="1" outlineLevel="1" x14ac:dyDescent="0.2"/>
    <row r="247" hidden="1" outlineLevel="1" x14ac:dyDescent="0.2"/>
    <row r="248" hidden="1" outlineLevel="1" x14ac:dyDescent="0.2"/>
    <row r="249" hidden="1" outlineLevel="1" x14ac:dyDescent="0.2"/>
    <row r="250" hidden="1" outlineLevel="1" x14ac:dyDescent="0.2"/>
    <row r="251" hidden="1" outlineLevel="1" x14ac:dyDescent="0.2"/>
    <row r="252" hidden="1" outlineLevel="1" x14ac:dyDescent="0.2"/>
    <row r="253" hidden="1" outlineLevel="1" x14ac:dyDescent="0.2"/>
    <row r="254" hidden="1" outlineLevel="1" x14ac:dyDescent="0.2"/>
    <row r="255" hidden="1" outlineLevel="1" x14ac:dyDescent="0.2"/>
    <row r="256" hidden="1" outlineLevel="1" x14ac:dyDescent="0.2"/>
    <row r="257" hidden="1" outlineLevel="1" x14ac:dyDescent="0.2"/>
    <row r="258" hidden="1" outlineLevel="1" x14ac:dyDescent="0.2"/>
    <row r="259" hidden="1" outlineLevel="1" x14ac:dyDescent="0.2"/>
    <row r="260" hidden="1" outlineLevel="1" x14ac:dyDescent="0.2"/>
    <row r="261" hidden="1" outlineLevel="1" x14ac:dyDescent="0.2"/>
    <row r="262" hidden="1" outlineLevel="1" x14ac:dyDescent="0.2"/>
    <row r="263" hidden="1" outlineLevel="1" x14ac:dyDescent="0.2"/>
    <row r="264" hidden="1" outlineLevel="1" x14ac:dyDescent="0.2"/>
    <row r="265" hidden="1" outlineLevel="1" x14ac:dyDescent="0.2"/>
    <row r="266" hidden="1" outlineLevel="1" x14ac:dyDescent="0.2"/>
    <row r="267" hidden="1" outlineLevel="1" x14ac:dyDescent="0.2"/>
    <row r="268" hidden="1" outlineLevel="1" x14ac:dyDescent="0.2"/>
    <row r="269" hidden="1" outlineLevel="1" x14ac:dyDescent="0.2"/>
    <row r="270" hidden="1" outlineLevel="1" x14ac:dyDescent="0.2"/>
    <row r="271" hidden="1" outlineLevel="1" x14ac:dyDescent="0.2"/>
    <row r="272" hidden="1" outlineLevel="1" x14ac:dyDescent="0.2"/>
    <row r="273" hidden="1" outlineLevel="1" x14ac:dyDescent="0.2"/>
    <row r="274" hidden="1" outlineLevel="1" x14ac:dyDescent="0.2"/>
    <row r="275" hidden="1" outlineLevel="1" x14ac:dyDescent="0.2"/>
    <row r="276" hidden="1" outlineLevel="1" x14ac:dyDescent="0.2"/>
    <row r="277" hidden="1" outlineLevel="1" x14ac:dyDescent="0.2"/>
    <row r="278" hidden="1" outlineLevel="1" x14ac:dyDescent="0.2"/>
    <row r="279" hidden="1" outlineLevel="1" x14ac:dyDescent="0.2"/>
    <row r="280" hidden="1" outlineLevel="1" x14ac:dyDescent="0.2"/>
    <row r="281" hidden="1" outlineLevel="1" x14ac:dyDescent="0.2"/>
    <row r="282" hidden="1" outlineLevel="1" x14ac:dyDescent="0.2"/>
    <row r="283" hidden="1" outlineLevel="1" x14ac:dyDescent="0.2"/>
    <row r="284" hidden="1" outlineLevel="1" x14ac:dyDescent="0.2"/>
    <row r="285" hidden="1" outlineLevel="1" x14ac:dyDescent="0.2"/>
    <row r="286" hidden="1" outlineLevel="1" x14ac:dyDescent="0.2"/>
    <row r="287" hidden="1" outlineLevel="1" x14ac:dyDescent="0.2"/>
    <row r="288" hidden="1" outlineLevel="1" x14ac:dyDescent="0.2"/>
    <row r="289" hidden="1" outlineLevel="1" x14ac:dyDescent="0.2"/>
    <row r="290" hidden="1" outlineLevel="1" x14ac:dyDescent="0.2"/>
    <row r="291" hidden="1" outlineLevel="1" x14ac:dyDescent="0.2"/>
    <row r="292" hidden="1" outlineLevel="1" x14ac:dyDescent="0.2"/>
    <row r="293" hidden="1" outlineLevel="1" x14ac:dyDescent="0.2"/>
    <row r="294" hidden="1" outlineLevel="1" x14ac:dyDescent="0.2"/>
    <row r="295" hidden="1" outlineLevel="1" x14ac:dyDescent="0.2"/>
    <row r="296" hidden="1" outlineLevel="1" x14ac:dyDescent="0.2"/>
    <row r="297" hidden="1" outlineLevel="1" x14ac:dyDescent="0.2"/>
    <row r="298" hidden="1" outlineLevel="1" x14ac:dyDescent="0.2"/>
    <row r="299" hidden="1" outlineLevel="1" x14ac:dyDescent="0.2"/>
    <row r="300" hidden="1" outlineLevel="1" x14ac:dyDescent="0.2"/>
    <row r="301" hidden="1" outlineLevel="1" x14ac:dyDescent="0.2"/>
    <row r="302" hidden="1" outlineLevel="1" x14ac:dyDescent="0.2"/>
    <row r="303" hidden="1" outlineLevel="1" x14ac:dyDescent="0.2"/>
    <row r="304" hidden="1" outlineLevel="1" x14ac:dyDescent="0.2"/>
    <row r="305" spans="1:18" hidden="1" outlineLevel="1" x14ac:dyDescent="0.2"/>
    <row r="306" spans="1:18" hidden="1" outlineLevel="1" x14ac:dyDescent="0.2"/>
    <row r="307" spans="1:18" hidden="1" outlineLevel="1" x14ac:dyDescent="0.2"/>
    <row r="308" spans="1:18" ht="15" hidden="1" x14ac:dyDescent="0.2">
      <c r="A308" s="25" t="s">
        <v>76</v>
      </c>
    </row>
    <row r="309" spans="1:18" hidden="1" x14ac:dyDescent="0.2"/>
    <row r="310" spans="1:18" hidden="1" outlineLevel="1" x14ac:dyDescent="0.2">
      <c r="A310" s="27" t="s">
        <v>32</v>
      </c>
    </row>
    <row r="311" spans="1:18" s="24" customFormat="1" hidden="1" outlineLevel="1" x14ac:dyDescent="0.2">
      <c r="A311" s="55">
        <v>1</v>
      </c>
      <c r="B311" s="8">
        <v>2</v>
      </c>
      <c r="C311" s="8">
        <v>3</v>
      </c>
      <c r="D311" s="8">
        <v>5</v>
      </c>
      <c r="E311" s="8">
        <v>7</v>
      </c>
      <c r="F311" s="8">
        <v>9</v>
      </c>
      <c r="G311" s="8"/>
      <c r="H311" s="8">
        <v>14</v>
      </c>
      <c r="I311" s="8">
        <v>15</v>
      </c>
      <c r="J311" s="8">
        <v>16</v>
      </c>
      <c r="K311" s="8">
        <v>17</v>
      </c>
      <c r="L311" s="8"/>
      <c r="M311" s="8">
        <v>18</v>
      </c>
      <c r="N311" s="8">
        <v>19</v>
      </c>
      <c r="O311" s="8">
        <v>20</v>
      </c>
      <c r="P311" s="8">
        <v>21</v>
      </c>
      <c r="Q311" s="8"/>
      <c r="R311" s="8"/>
    </row>
    <row r="312" spans="1:18" hidden="1" outlineLevel="1" x14ac:dyDescent="0.2">
      <c r="A312" s="5">
        <v>175</v>
      </c>
      <c r="B312" s="17" t="s">
        <v>58</v>
      </c>
      <c r="C312" s="6">
        <v>200</v>
      </c>
      <c r="D312" s="33">
        <v>3.3</v>
      </c>
      <c r="E312" s="33">
        <v>8.6</v>
      </c>
      <c r="F312" s="33">
        <v>23.2</v>
      </c>
      <c r="G312" s="33"/>
      <c r="H312" s="33">
        <v>0.4</v>
      </c>
      <c r="I312" s="33">
        <v>1.9</v>
      </c>
      <c r="J312" s="33">
        <v>71.599999999999994</v>
      </c>
      <c r="K312" s="33">
        <v>0.4</v>
      </c>
      <c r="L312" s="33"/>
      <c r="M312" s="33">
        <v>92.3</v>
      </c>
      <c r="N312" s="33">
        <v>108.4</v>
      </c>
      <c r="O312" s="33">
        <v>26.7</v>
      </c>
      <c r="P312" s="33">
        <v>1.3</v>
      </c>
      <c r="Q312" s="33"/>
      <c r="R312" s="33"/>
    </row>
    <row r="313" spans="1:18" hidden="1" outlineLevel="1" x14ac:dyDescent="0.2">
      <c r="A313" s="55">
        <v>14</v>
      </c>
      <c r="B313" s="9" t="s">
        <v>2</v>
      </c>
      <c r="C313" s="28">
        <v>10</v>
      </c>
      <c r="D313" s="29">
        <v>0.1</v>
      </c>
      <c r="E313" s="29">
        <v>7.2</v>
      </c>
      <c r="F313" s="29" t="e">
        <f>SUM(#REF!)</f>
        <v>#REF!</v>
      </c>
      <c r="G313" s="29"/>
      <c r="H313" s="29">
        <v>0</v>
      </c>
      <c r="I313" s="29"/>
      <c r="J313" s="29">
        <v>40</v>
      </c>
      <c r="K313" s="29">
        <v>0.1</v>
      </c>
      <c r="L313" s="29"/>
      <c r="M313" s="29">
        <v>2.4</v>
      </c>
      <c r="N313" s="29">
        <v>3</v>
      </c>
      <c r="O313" s="29"/>
      <c r="P313" s="29"/>
      <c r="Q313" s="29"/>
      <c r="R313" s="29"/>
    </row>
    <row r="314" spans="1:18" hidden="1" outlineLevel="1" x14ac:dyDescent="0.2">
      <c r="A314" s="55">
        <v>15</v>
      </c>
      <c r="B314" s="9" t="s">
        <v>1</v>
      </c>
      <c r="C314" s="28">
        <v>30</v>
      </c>
      <c r="D314" s="29">
        <v>6.96</v>
      </c>
      <c r="E314" s="29">
        <v>8.85</v>
      </c>
      <c r="F314" s="29" t="e">
        <f>SUM(#REF!)</f>
        <v>#REF!</v>
      </c>
      <c r="G314" s="29"/>
      <c r="H314" s="29">
        <v>0.01</v>
      </c>
      <c r="I314" s="29">
        <v>0.21</v>
      </c>
      <c r="J314" s="29">
        <v>78</v>
      </c>
      <c r="K314" s="29">
        <v>0.15</v>
      </c>
      <c r="L314" s="29"/>
      <c r="M314" s="29">
        <v>264</v>
      </c>
      <c r="N314" s="29">
        <v>150</v>
      </c>
      <c r="O314" s="29">
        <v>10.5</v>
      </c>
      <c r="P314" s="29">
        <v>0.3</v>
      </c>
      <c r="Q314" s="29"/>
      <c r="R314" s="29"/>
    </row>
    <row r="315" spans="1:18" hidden="1" outlineLevel="1" x14ac:dyDescent="0.2">
      <c r="A315" s="5"/>
      <c r="B315" s="17"/>
      <c r="C315" s="6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1:18" hidden="1" outlineLevel="1" x14ac:dyDescent="0.2">
      <c r="A316" s="5">
        <v>377</v>
      </c>
      <c r="B316" s="17" t="s">
        <v>33</v>
      </c>
      <c r="C316" s="6" t="s">
        <v>107</v>
      </c>
      <c r="D316" s="33">
        <v>0.53</v>
      </c>
      <c r="E316" s="33"/>
      <c r="F316" s="33">
        <v>9.8699999999999992</v>
      </c>
      <c r="G316" s="33"/>
      <c r="H316" s="33"/>
      <c r="I316" s="33">
        <v>2.13</v>
      </c>
      <c r="J316" s="33"/>
      <c r="K316" s="33"/>
      <c r="L316" s="33"/>
      <c r="M316" s="33">
        <v>15.33</v>
      </c>
      <c r="N316" s="33">
        <v>23.2</v>
      </c>
      <c r="O316" s="33">
        <v>12.27</v>
      </c>
      <c r="P316" s="33">
        <v>2.13</v>
      </c>
      <c r="Q316" s="33"/>
      <c r="R316" s="33"/>
    </row>
    <row r="317" spans="1:18" hidden="1" outlineLevel="1" x14ac:dyDescent="0.2">
      <c r="A317" s="5" t="s">
        <v>4</v>
      </c>
      <c r="B317" s="17" t="s">
        <v>5</v>
      </c>
      <c r="C317" s="28">
        <v>60</v>
      </c>
      <c r="D317" s="29">
        <v>4.74</v>
      </c>
      <c r="E317" s="29">
        <v>0.60000000000000009</v>
      </c>
      <c r="F317" s="29">
        <v>28.98</v>
      </c>
      <c r="G317" s="29"/>
      <c r="H317" s="29">
        <v>0.06</v>
      </c>
      <c r="I317" s="29">
        <v>0</v>
      </c>
      <c r="J317" s="29">
        <v>0</v>
      </c>
      <c r="K317" s="29">
        <v>0.78</v>
      </c>
      <c r="L317" s="29"/>
      <c r="M317" s="29">
        <v>13.799999999999999</v>
      </c>
      <c r="N317" s="29">
        <v>52.199999999999996</v>
      </c>
      <c r="O317" s="29">
        <v>19.799999999999997</v>
      </c>
      <c r="P317" s="29">
        <v>0.66000000000000014</v>
      </c>
      <c r="Q317" s="29"/>
      <c r="R317" s="29"/>
    </row>
    <row r="318" spans="1:18" hidden="1" outlineLevel="1" x14ac:dyDescent="0.2">
      <c r="A318" s="5"/>
      <c r="B318" s="11" t="s">
        <v>81</v>
      </c>
      <c r="C318" s="6"/>
      <c r="D318" s="33">
        <f t="shared" ref="D318:P318" si="4">SUM(D312:D317)</f>
        <v>15.629999999999999</v>
      </c>
      <c r="E318" s="33">
        <f t="shared" si="4"/>
        <v>25.25</v>
      </c>
      <c r="F318" s="33" t="e">
        <f t="shared" si="4"/>
        <v>#REF!</v>
      </c>
      <c r="G318" s="33"/>
      <c r="H318" s="33">
        <f t="shared" si="4"/>
        <v>0.47000000000000003</v>
      </c>
      <c r="I318" s="33">
        <f t="shared" si="4"/>
        <v>4.24</v>
      </c>
      <c r="J318" s="33">
        <f t="shared" si="4"/>
        <v>189.6</v>
      </c>
      <c r="K318" s="33">
        <f t="shared" si="4"/>
        <v>1.4300000000000002</v>
      </c>
      <c r="L318" s="33"/>
      <c r="M318" s="33">
        <f t="shared" si="4"/>
        <v>387.83</v>
      </c>
      <c r="N318" s="33">
        <f t="shared" si="4"/>
        <v>336.79999999999995</v>
      </c>
      <c r="O318" s="33">
        <f t="shared" si="4"/>
        <v>69.27</v>
      </c>
      <c r="P318" s="33">
        <f t="shared" si="4"/>
        <v>4.3900000000000006</v>
      </c>
      <c r="Q318" s="33"/>
      <c r="R318" s="33"/>
    </row>
    <row r="319" spans="1:18" hidden="1" outlineLevel="1" x14ac:dyDescent="0.2"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hidden="1" outlineLevel="1" x14ac:dyDescent="0.2">
      <c r="A320" s="31" t="s">
        <v>21</v>
      </c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s="24" customFormat="1" hidden="1" outlineLevel="1" x14ac:dyDescent="0.2">
      <c r="A321" s="55">
        <v>1</v>
      </c>
      <c r="B321" s="8">
        <v>2</v>
      </c>
      <c r="C321" s="8">
        <v>3</v>
      </c>
      <c r="D321" s="8">
        <v>5</v>
      </c>
      <c r="E321" s="8">
        <v>7</v>
      </c>
      <c r="F321" s="8">
        <v>9</v>
      </c>
      <c r="G321" s="8"/>
      <c r="H321" s="8">
        <v>14</v>
      </c>
      <c r="I321" s="8">
        <v>15</v>
      </c>
      <c r="J321" s="8">
        <v>16</v>
      </c>
      <c r="K321" s="8">
        <v>17</v>
      </c>
      <c r="L321" s="8"/>
      <c r="M321" s="8">
        <v>18</v>
      </c>
      <c r="N321" s="8">
        <v>19</v>
      </c>
      <c r="O321" s="8">
        <v>20</v>
      </c>
      <c r="P321" s="8">
        <v>21</v>
      </c>
      <c r="Q321" s="8"/>
      <c r="R321" s="8"/>
    </row>
    <row r="322" spans="1:18" hidden="1" outlineLevel="1" x14ac:dyDescent="0.2">
      <c r="A322" s="5">
        <v>54</v>
      </c>
      <c r="B322" s="17" t="s">
        <v>55</v>
      </c>
      <c r="C322" s="6">
        <v>100</v>
      </c>
      <c r="D322" s="33">
        <v>1.31</v>
      </c>
      <c r="E322" s="33">
        <v>7.16</v>
      </c>
      <c r="F322" s="33">
        <v>12.11</v>
      </c>
      <c r="G322" s="33"/>
      <c r="H322" s="33">
        <v>0.02</v>
      </c>
      <c r="I322" s="33">
        <v>8.56</v>
      </c>
      <c r="J322" s="33"/>
      <c r="K322" s="33">
        <v>2.3199999999999998</v>
      </c>
      <c r="L322" s="33"/>
      <c r="M322" s="33">
        <v>34.4</v>
      </c>
      <c r="N322" s="33">
        <v>37.130000000000003</v>
      </c>
      <c r="O322" s="33">
        <v>19.7</v>
      </c>
      <c r="P322" s="33">
        <v>1.72</v>
      </c>
      <c r="Q322" s="33"/>
      <c r="R322" s="33"/>
    </row>
    <row r="323" spans="1:18" hidden="1" outlineLevel="1" x14ac:dyDescent="0.2">
      <c r="A323" s="5">
        <v>99</v>
      </c>
      <c r="B323" s="17" t="s">
        <v>35</v>
      </c>
      <c r="C323" s="6">
        <v>300</v>
      </c>
      <c r="D323" s="33">
        <v>2.73</v>
      </c>
      <c r="E323" s="33">
        <v>2.79</v>
      </c>
      <c r="F323" s="33">
        <v>13.5</v>
      </c>
      <c r="G323" s="33"/>
      <c r="H323" s="33">
        <v>0.09</v>
      </c>
      <c r="I323" s="33">
        <v>12.75</v>
      </c>
      <c r="J323" s="33"/>
      <c r="K323" s="33">
        <v>2.91</v>
      </c>
      <c r="L323" s="33"/>
      <c r="M323" s="33">
        <v>51.9</v>
      </c>
      <c r="N323" s="33">
        <v>225.9</v>
      </c>
      <c r="O323" s="33">
        <v>33</v>
      </c>
      <c r="P323" s="33">
        <v>0.99</v>
      </c>
      <c r="Q323" s="33"/>
      <c r="R323" s="33"/>
    </row>
    <row r="324" spans="1:18" hidden="1" outlineLevel="1" x14ac:dyDescent="0.2">
      <c r="A324" s="5">
        <v>229</v>
      </c>
      <c r="B324" s="17" t="s">
        <v>84</v>
      </c>
      <c r="C324" s="6">
        <v>120</v>
      </c>
      <c r="D324" s="33">
        <v>18.2</v>
      </c>
      <c r="E324" s="33">
        <v>1.8</v>
      </c>
      <c r="F324" s="33">
        <v>2.25</v>
      </c>
      <c r="G324" s="33"/>
      <c r="H324" s="33">
        <v>0.12</v>
      </c>
      <c r="I324" s="33">
        <v>1.8</v>
      </c>
      <c r="J324" s="33">
        <v>22.2</v>
      </c>
      <c r="K324" s="33">
        <v>2.2200000000000002</v>
      </c>
      <c r="L324" s="33"/>
      <c r="M324" s="33">
        <v>43.2</v>
      </c>
      <c r="N324" s="33">
        <v>265.39999999999998</v>
      </c>
      <c r="O324" s="33">
        <v>42.8</v>
      </c>
      <c r="P324" s="33">
        <v>0.82</v>
      </c>
      <c r="Q324" s="33"/>
      <c r="R324" s="33"/>
    </row>
    <row r="325" spans="1:18" hidden="1" outlineLevel="1" x14ac:dyDescent="0.2">
      <c r="A325" s="5">
        <v>304</v>
      </c>
      <c r="B325" s="17" t="s">
        <v>36</v>
      </c>
      <c r="C325" s="6">
        <v>200</v>
      </c>
      <c r="D325" s="33">
        <v>4.8899999999999997</v>
      </c>
      <c r="E325" s="33">
        <v>7.23</v>
      </c>
      <c r="F325" s="33">
        <v>48.89</v>
      </c>
      <c r="G325" s="33"/>
      <c r="H325" s="33">
        <v>0.03</v>
      </c>
      <c r="I325" s="33"/>
      <c r="J325" s="33">
        <v>36</v>
      </c>
      <c r="K325" s="33">
        <v>0.8</v>
      </c>
      <c r="L325" s="33"/>
      <c r="M325" s="33">
        <v>3.48</v>
      </c>
      <c r="N325" s="33">
        <v>82</v>
      </c>
      <c r="O325" s="33">
        <v>25.34</v>
      </c>
      <c r="P325" s="33">
        <v>0.7</v>
      </c>
      <c r="Q325" s="33"/>
      <c r="R325" s="33"/>
    </row>
    <row r="326" spans="1:18" hidden="1" outlineLevel="1" x14ac:dyDescent="0.2">
      <c r="A326" s="5">
        <v>388</v>
      </c>
      <c r="B326" s="17" t="s">
        <v>37</v>
      </c>
      <c r="C326" s="6">
        <v>200</v>
      </c>
      <c r="D326" s="33">
        <v>0.4</v>
      </c>
      <c r="E326" s="33">
        <v>0.27</v>
      </c>
      <c r="F326" s="33">
        <v>17.2</v>
      </c>
      <c r="G326" s="33"/>
      <c r="H326" s="33">
        <v>0.01</v>
      </c>
      <c r="I326" s="33">
        <v>100</v>
      </c>
      <c r="J326" s="33"/>
      <c r="K326" s="33"/>
      <c r="L326" s="33"/>
      <c r="M326" s="33">
        <v>7.73</v>
      </c>
      <c r="N326" s="33">
        <v>2.13</v>
      </c>
      <c r="O326" s="33">
        <v>2.67</v>
      </c>
      <c r="P326" s="33">
        <v>0.53</v>
      </c>
      <c r="Q326" s="33"/>
      <c r="R326" s="33"/>
    </row>
    <row r="327" spans="1:18" hidden="1" collapsed="1" x14ac:dyDescent="0.2">
      <c r="A327" s="5">
        <v>447</v>
      </c>
      <c r="B327" s="19" t="s">
        <v>71</v>
      </c>
      <c r="C327" s="6">
        <v>50</v>
      </c>
      <c r="D327" s="33">
        <v>7.23</v>
      </c>
      <c r="E327" s="33">
        <v>9.14</v>
      </c>
      <c r="F327" s="33">
        <v>25.41</v>
      </c>
      <c r="G327" s="33"/>
      <c r="H327" s="33">
        <v>0.03</v>
      </c>
      <c r="I327" s="33">
        <v>0.05</v>
      </c>
      <c r="J327" s="33">
        <v>71.180000000000007</v>
      </c>
      <c r="K327" s="33">
        <v>0.42</v>
      </c>
      <c r="L327" s="33"/>
      <c r="M327" s="33">
        <v>26.73</v>
      </c>
      <c r="N327" s="33">
        <v>9.89</v>
      </c>
      <c r="O327" s="33">
        <v>57.23</v>
      </c>
      <c r="P327" s="33">
        <v>0.63</v>
      </c>
      <c r="Q327" s="33"/>
      <c r="R327" s="33"/>
    </row>
    <row r="328" spans="1:18" hidden="1" outlineLevel="1" x14ac:dyDescent="0.2">
      <c r="A328" s="5" t="s">
        <v>4</v>
      </c>
      <c r="B328" s="17" t="s">
        <v>23</v>
      </c>
      <c r="C328" s="6">
        <v>60</v>
      </c>
      <c r="D328" s="33">
        <v>3.36</v>
      </c>
      <c r="E328" s="33">
        <v>0.66</v>
      </c>
      <c r="F328" s="33">
        <v>29.64</v>
      </c>
      <c r="G328" s="33"/>
      <c r="H328" s="33">
        <v>7.0000000000000007E-2</v>
      </c>
      <c r="I328" s="33"/>
      <c r="J328" s="33"/>
      <c r="K328" s="33">
        <v>0.54</v>
      </c>
      <c r="L328" s="33"/>
      <c r="M328" s="33">
        <v>13.8</v>
      </c>
      <c r="N328" s="33">
        <v>63.6</v>
      </c>
      <c r="O328" s="33">
        <v>15</v>
      </c>
      <c r="P328" s="33">
        <v>1.86</v>
      </c>
      <c r="Q328" s="33"/>
      <c r="R328" s="33"/>
    </row>
    <row r="329" spans="1:18" hidden="1" collapsed="1" x14ac:dyDescent="0.2">
      <c r="A329" s="5">
        <v>338</v>
      </c>
      <c r="B329" s="17" t="s">
        <v>66</v>
      </c>
      <c r="C329" s="6">
        <v>100</v>
      </c>
      <c r="D329" s="33">
        <v>0.39998999999999996</v>
      </c>
      <c r="E329" s="33">
        <v>0.30665900000000001</v>
      </c>
      <c r="F329" s="33">
        <v>10.306409</v>
      </c>
      <c r="G329" s="33"/>
      <c r="H329" s="33">
        <v>2.6665999999999999E-2</v>
      </c>
      <c r="I329" s="33">
        <v>4.9998749999999994</v>
      </c>
      <c r="J329" s="33">
        <v>0</v>
      </c>
      <c r="K329" s="33">
        <v>0.39998999999999996</v>
      </c>
      <c r="L329" s="33"/>
      <c r="M329" s="33">
        <v>18.999524999999998</v>
      </c>
      <c r="N329" s="33">
        <v>15.999599999999999</v>
      </c>
      <c r="O329" s="33">
        <v>11.999699999999999</v>
      </c>
      <c r="P329" s="33">
        <v>2.3066089999999999</v>
      </c>
      <c r="Q329" s="33"/>
      <c r="R329" s="33"/>
    </row>
    <row r="330" spans="1:18" hidden="1" outlineLevel="1" x14ac:dyDescent="0.2">
      <c r="A330" s="5"/>
      <c r="B330" s="11" t="s">
        <v>25</v>
      </c>
      <c r="C330" s="6"/>
      <c r="D330" s="33">
        <f t="shared" ref="D330:P330" si="5">SUM(D322:D329)</f>
        <v>38.51999</v>
      </c>
      <c r="E330" s="33">
        <f t="shared" si="5"/>
        <v>29.356659000000001</v>
      </c>
      <c r="F330" s="33">
        <f t="shared" si="5"/>
        <v>159.306409</v>
      </c>
      <c r="G330" s="33"/>
      <c r="H330" s="33">
        <f t="shared" si="5"/>
        <v>0.39666600000000007</v>
      </c>
      <c r="I330" s="33">
        <f t="shared" si="5"/>
        <v>128.159875</v>
      </c>
      <c r="J330" s="33">
        <f t="shared" si="5"/>
        <v>129.38</v>
      </c>
      <c r="K330" s="33">
        <f t="shared" si="5"/>
        <v>9.6099900000000016</v>
      </c>
      <c r="L330" s="33"/>
      <c r="M330" s="33">
        <f t="shared" si="5"/>
        <v>200.23952499999999</v>
      </c>
      <c r="N330" s="33">
        <f t="shared" si="5"/>
        <v>702.04960000000005</v>
      </c>
      <c r="O330" s="33">
        <f t="shared" si="5"/>
        <v>207.7397</v>
      </c>
      <c r="P330" s="33">
        <f t="shared" si="5"/>
        <v>9.5566089999999999</v>
      </c>
      <c r="Q330" s="33"/>
      <c r="R330" s="33"/>
    </row>
    <row r="331" spans="1:18" ht="15" hidden="1" outlineLevel="1" x14ac:dyDescent="0.2">
      <c r="A331" s="5"/>
      <c r="B331" s="10" t="s">
        <v>26</v>
      </c>
      <c r="C331" s="6"/>
      <c r="D331" s="15">
        <f t="shared" ref="D331:P331" si="6">D330+D318</f>
        <v>54.149990000000003</v>
      </c>
      <c r="E331" s="15">
        <f t="shared" si="6"/>
        <v>54.606659000000001</v>
      </c>
      <c r="F331" s="15" t="e">
        <f t="shared" si="6"/>
        <v>#REF!</v>
      </c>
      <c r="G331" s="15"/>
      <c r="H331" s="15">
        <f t="shared" si="6"/>
        <v>0.86666600000000016</v>
      </c>
      <c r="I331" s="15">
        <f t="shared" si="6"/>
        <v>132.39987500000001</v>
      </c>
      <c r="J331" s="15">
        <f t="shared" si="6"/>
        <v>318.98</v>
      </c>
      <c r="K331" s="15">
        <f t="shared" si="6"/>
        <v>11.039990000000001</v>
      </c>
      <c r="L331" s="15"/>
      <c r="M331" s="15">
        <f t="shared" si="6"/>
        <v>588.069525</v>
      </c>
      <c r="N331" s="15">
        <f t="shared" si="6"/>
        <v>1038.8496</v>
      </c>
      <c r="O331" s="15">
        <f t="shared" si="6"/>
        <v>277.00970000000001</v>
      </c>
      <c r="P331" s="15">
        <f t="shared" si="6"/>
        <v>13.946609</v>
      </c>
      <c r="Q331" s="15"/>
      <c r="R331" s="15"/>
    </row>
    <row r="332" spans="1:18" hidden="1" collapsed="1" x14ac:dyDescent="0.2"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ht="15" hidden="1" x14ac:dyDescent="0.2">
      <c r="A333" s="25" t="s">
        <v>77</v>
      </c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1:18" hidden="1" x14ac:dyDescent="0.2"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hidden="1" outlineLevel="1" x14ac:dyDescent="0.2">
      <c r="A335" s="27" t="s">
        <v>32</v>
      </c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s="24" customFormat="1" hidden="1" outlineLevel="1" x14ac:dyDescent="0.2">
      <c r="A336" s="55">
        <v>1</v>
      </c>
      <c r="B336" s="8">
        <v>2</v>
      </c>
      <c r="C336" s="8">
        <v>3</v>
      </c>
      <c r="D336" s="8">
        <v>5</v>
      </c>
      <c r="E336" s="8">
        <v>7</v>
      </c>
      <c r="F336" s="8">
        <v>9</v>
      </c>
      <c r="G336" s="8"/>
      <c r="H336" s="8">
        <v>14</v>
      </c>
      <c r="I336" s="8">
        <v>15</v>
      </c>
      <c r="J336" s="8">
        <v>16</v>
      </c>
      <c r="K336" s="8">
        <v>17</v>
      </c>
      <c r="L336" s="8"/>
      <c r="M336" s="8">
        <v>18</v>
      </c>
      <c r="N336" s="8">
        <v>19</v>
      </c>
      <c r="O336" s="8">
        <v>20</v>
      </c>
      <c r="P336" s="8">
        <v>21</v>
      </c>
      <c r="Q336" s="8"/>
      <c r="R336" s="8"/>
    </row>
    <row r="337" spans="1:18" hidden="1" outlineLevel="1" x14ac:dyDescent="0.2">
      <c r="A337" s="5">
        <v>243</v>
      </c>
      <c r="B337" s="17" t="s">
        <v>38</v>
      </c>
      <c r="C337" s="6">
        <v>98</v>
      </c>
      <c r="D337" s="33">
        <v>8.1</v>
      </c>
      <c r="E337" s="33">
        <v>14.7</v>
      </c>
      <c r="F337" s="33">
        <v>0.78</v>
      </c>
      <c r="G337" s="33"/>
      <c r="H337" s="33"/>
      <c r="I337" s="33"/>
      <c r="J337" s="33"/>
      <c r="K337" s="33">
        <v>0.59</v>
      </c>
      <c r="L337" s="33"/>
      <c r="M337" s="33">
        <v>18.82</v>
      </c>
      <c r="N337" s="33">
        <v>96.63</v>
      </c>
      <c r="O337" s="33">
        <v>10.39</v>
      </c>
      <c r="P337" s="33">
        <v>1.18</v>
      </c>
      <c r="Q337" s="33"/>
      <c r="R337" s="33"/>
    </row>
    <row r="338" spans="1:18" hidden="1" outlineLevel="1" x14ac:dyDescent="0.2">
      <c r="A338" s="5">
        <v>321</v>
      </c>
      <c r="B338" s="17" t="s">
        <v>39</v>
      </c>
      <c r="C338" s="6">
        <v>200</v>
      </c>
      <c r="D338" s="33">
        <v>5.8</v>
      </c>
      <c r="E338" s="33">
        <v>4.8</v>
      </c>
      <c r="F338" s="33">
        <v>34.28</v>
      </c>
      <c r="G338" s="33"/>
      <c r="H338" s="33">
        <v>0.08</v>
      </c>
      <c r="I338" s="33">
        <v>43.2</v>
      </c>
      <c r="J338" s="33"/>
      <c r="K338" s="33">
        <v>2.2000000000000002</v>
      </c>
      <c r="L338" s="33"/>
      <c r="M338" s="33">
        <v>151.6</v>
      </c>
      <c r="N338" s="33">
        <v>119</v>
      </c>
      <c r="O338" s="33">
        <v>57.2</v>
      </c>
      <c r="P338" s="33">
        <v>4.5999999999999996</v>
      </c>
      <c r="Q338" s="33"/>
      <c r="R338" s="33"/>
    </row>
    <row r="339" spans="1:18" hidden="1" outlineLevel="1" x14ac:dyDescent="0.2">
      <c r="A339" s="5">
        <v>209</v>
      </c>
      <c r="B339" s="17" t="s">
        <v>40</v>
      </c>
      <c r="C339" s="6">
        <v>40</v>
      </c>
      <c r="D339" s="33">
        <v>5.08</v>
      </c>
      <c r="E339" s="33">
        <v>4.5999999999999996</v>
      </c>
      <c r="F339" s="33">
        <v>0.28000000000000003</v>
      </c>
      <c r="G339" s="33"/>
      <c r="H339" s="33">
        <v>0.03</v>
      </c>
      <c r="I339" s="33"/>
      <c r="J339" s="33">
        <v>100</v>
      </c>
      <c r="K339" s="33">
        <v>0.24</v>
      </c>
      <c r="L339" s="33"/>
      <c r="M339" s="33">
        <v>22</v>
      </c>
      <c r="N339" s="33">
        <v>76.8</v>
      </c>
      <c r="O339" s="33">
        <v>4.8</v>
      </c>
      <c r="P339" s="33">
        <v>1</v>
      </c>
      <c r="Q339" s="33"/>
      <c r="R339" s="33"/>
    </row>
    <row r="340" spans="1:18" hidden="1" outlineLevel="1" x14ac:dyDescent="0.2">
      <c r="A340" s="5">
        <v>376</v>
      </c>
      <c r="B340" s="17" t="s">
        <v>41</v>
      </c>
      <c r="C340" s="6">
        <v>200</v>
      </c>
      <c r="D340" s="33">
        <v>0.53</v>
      </c>
      <c r="E340" s="33"/>
      <c r="F340" s="33">
        <v>9.4700000000000006</v>
      </c>
      <c r="G340" s="33"/>
      <c r="H340" s="33"/>
      <c r="I340" s="33">
        <v>0.27</v>
      </c>
      <c r="J340" s="33"/>
      <c r="K340" s="33"/>
      <c r="L340" s="33"/>
      <c r="M340" s="33">
        <v>13.6</v>
      </c>
      <c r="N340" s="33">
        <v>22.13</v>
      </c>
      <c r="O340" s="33">
        <v>11.73</v>
      </c>
      <c r="P340" s="33">
        <v>2.13</v>
      </c>
      <c r="Q340" s="33"/>
      <c r="R340" s="33"/>
    </row>
    <row r="341" spans="1:18" hidden="1" outlineLevel="1" x14ac:dyDescent="0.2">
      <c r="A341" s="5" t="s">
        <v>4</v>
      </c>
      <c r="B341" s="17" t="s">
        <v>5</v>
      </c>
      <c r="C341" s="6">
        <v>50</v>
      </c>
      <c r="D341" s="33">
        <v>3.95</v>
      </c>
      <c r="E341" s="33">
        <v>0.5</v>
      </c>
      <c r="F341" s="33">
        <v>24.15</v>
      </c>
      <c r="G341" s="33"/>
      <c r="H341" s="33">
        <v>0.05</v>
      </c>
      <c r="I341" s="33"/>
      <c r="J341" s="33"/>
      <c r="K341" s="33">
        <v>0.65</v>
      </c>
      <c r="L341" s="33"/>
      <c r="M341" s="33">
        <v>11.5</v>
      </c>
      <c r="N341" s="33">
        <v>43.5</v>
      </c>
      <c r="O341" s="33">
        <v>16.5</v>
      </c>
      <c r="P341" s="33">
        <v>0.55000000000000004</v>
      </c>
      <c r="Q341" s="33"/>
      <c r="R341" s="33"/>
    </row>
    <row r="342" spans="1:18" hidden="1" outlineLevel="1" x14ac:dyDescent="0.2">
      <c r="A342" s="5"/>
      <c r="B342" s="11" t="s">
        <v>81</v>
      </c>
      <c r="C342" s="6"/>
      <c r="D342" s="33">
        <f t="shared" ref="D342:P342" si="7">SUM(D337:D341)</f>
        <v>23.459999999999997</v>
      </c>
      <c r="E342" s="33">
        <f t="shared" si="7"/>
        <v>24.6</v>
      </c>
      <c r="F342" s="33">
        <f t="shared" si="7"/>
        <v>68.960000000000008</v>
      </c>
      <c r="G342" s="33"/>
      <c r="H342" s="33">
        <f t="shared" si="7"/>
        <v>0.16</v>
      </c>
      <c r="I342" s="33">
        <f t="shared" si="7"/>
        <v>43.470000000000006</v>
      </c>
      <c r="J342" s="33">
        <f t="shared" si="7"/>
        <v>100</v>
      </c>
      <c r="K342" s="33">
        <f t="shared" si="7"/>
        <v>3.68</v>
      </c>
      <c r="L342" s="33"/>
      <c r="M342" s="33">
        <f t="shared" si="7"/>
        <v>217.51999999999998</v>
      </c>
      <c r="N342" s="33">
        <f t="shared" si="7"/>
        <v>358.06</v>
      </c>
      <c r="O342" s="33">
        <f t="shared" si="7"/>
        <v>100.62</v>
      </c>
      <c r="P342" s="33">
        <f t="shared" si="7"/>
        <v>9.4600000000000009</v>
      </c>
      <c r="Q342" s="33"/>
      <c r="R342" s="33"/>
    </row>
    <row r="343" spans="1:18" hidden="1" outlineLevel="1" x14ac:dyDescent="0.2"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1:18" hidden="1" outlineLevel="1" x14ac:dyDescent="0.2">
      <c r="A344" s="31" t="s">
        <v>21</v>
      </c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1:18" hidden="1" outlineLevel="1" x14ac:dyDescent="0.2">
      <c r="A345" s="55">
        <v>1</v>
      </c>
      <c r="B345" s="8">
        <v>2</v>
      </c>
      <c r="C345" s="8">
        <v>3</v>
      </c>
      <c r="D345" s="8">
        <v>5</v>
      </c>
      <c r="E345" s="8">
        <v>7</v>
      </c>
      <c r="F345" s="8">
        <v>9</v>
      </c>
      <c r="G345" s="8"/>
      <c r="H345" s="8">
        <v>14</v>
      </c>
      <c r="I345" s="8">
        <v>15</v>
      </c>
      <c r="J345" s="8">
        <v>16</v>
      </c>
      <c r="K345" s="8">
        <v>17</v>
      </c>
      <c r="L345" s="8"/>
      <c r="M345" s="8">
        <v>18</v>
      </c>
      <c r="N345" s="8">
        <v>19</v>
      </c>
      <c r="O345" s="8">
        <v>20</v>
      </c>
      <c r="P345" s="8">
        <v>21</v>
      </c>
      <c r="Q345" s="8"/>
      <c r="R345" s="8"/>
    </row>
    <row r="346" spans="1:18" hidden="1" outlineLevel="1" x14ac:dyDescent="0.2">
      <c r="A346" s="5">
        <v>20</v>
      </c>
      <c r="B346" s="17" t="s">
        <v>34</v>
      </c>
      <c r="C346" s="6">
        <v>100</v>
      </c>
      <c r="D346" s="33">
        <v>0.67</v>
      </c>
      <c r="E346" s="33">
        <v>6.09</v>
      </c>
      <c r="F346" s="33">
        <v>1.81</v>
      </c>
      <c r="G346" s="33"/>
      <c r="H346" s="33">
        <v>0.03</v>
      </c>
      <c r="I346" s="33">
        <v>6.65</v>
      </c>
      <c r="J346" s="33"/>
      <c r="K346" s="33">
        <v>2.74</v>
      </c>
      <c r="L346" s="33"/>
      <c r="M346" s="33">
        <v>16.149999999999999</v>
      </c>
      <c r="N346" s="33">
        <v>28.62</v>
      </c>
      <c r="O346" s="33">
        <v>13.3</v>
      </c>
      <c r="P346" s="33">
        <v>0.48</v>
      </c>
      <c r="Q346" s="33"/>
      <c r="R346" s="33"/>
    </row>
    <row r="347" spans="1:18" hidden="1" outlineLevel="1" x14ac:dyDescent="0.2">
      <c r="A347" s="5">
        <v>82</v>
      </c>
      <c r="B347" s="5" t="s">
        <v>63</v>
      </c>
      <c r="C347" s="6">
        <v>300</v>
      </c>
      <c r="D347" s="33">
        <v>2.19</v>
      </c>
      <c r="E347" s="33">
        <v>5.88</v>
      </c>
      <c r="F347" s="33">
        <v>14.1</v>
      </c>
      <c r="G347" s="33"/>
      <c r="H347" s="33">
        <v>0.06</v>
      </c>
      <c r="I347" s="33">
        <v>12.36</v>
      </c>
      <c r="J347" s="33"/>
      <c r="K347" s="33">
        <v>2.88</v>
      </c>
      <c r="L347" s="33"/>
      <c r="M347" s="33">
        <v>41.34</v>
      </c>
      <c r="N347" s="33">
        <v>63.63</v>
      </c>
      <c r="O347" s="33">
        <v>31.44</v>
      </c>
      <c r="P347" s="33">
        <v>1.41</v>
      </c>
      <c r="Q347" s="33"/>
      <c r="R347" s="33"/>
    </row>
    <row r="348" spans="1:18" hidden="1" outlineLevel="1" x14ac:dyDescent="0.2">
      <c r="A348" s="5">
        <v>284</v>
      </c>
      <c r="B348" s="17" t="s">
        <v>70</v>
      </c>
      <c r="C348" s="6">
        <v>300</v>
      </c>
      <c r="D348" s="33">
        <v>21.19</v>
      </c>
      <c r="E348" s="33">
        <v>15.56</v>
      </c>
      <c r="F348" s="33">
        <v>61.25</v>
      </c>
      <c r="G348" s="33"/>
      <c r="H348" s="33">
        <v>0.17</v>
      </c>
      <c r="I348" s="33">
        <v>1.5</v>
      </c>
      <c r="J348" s="33">
        <v>75</v>
      </c>
      <c r="K348" s="33">
        <v>1.1299999999999999</v>
      </c>
      <c r="L348" s="33"/>
      <c r="M348" s="33">
        <v>90.38</v>
      </c>
      <c r="N348" s="33">
        <v>114.38</v>
      </c>
      <c r="O348" s="33">
        <v>70.13</v>
      </c>
      <c r="P348" s="33">
        <v>3</v>
      </c>
      <c r="Q348" s="33"/>
      <c r="R348" s="33"/>
    </row>
    <row r="349" spans="1:18" hidden="1" outlineLevel="1" x14ac:dyDescent="0.2">
      <c r="A349" s="5">
        <v>348</v>
      </c>
      <c r="B349" s="9" t="s">
        <v>108</v>
      </c>
      <c r="C349" s="6">
        <v>200</v>
      </c>
      <c r="D349" s="33">
        <v>0.52</v>
      </c>
      <c r="E349" s="33">
        <v>0.18</v>
      </c>
      <c r="F349" s="33">
        <v>24.84</v>
      </c>
      <c r="G349" s="33"/>
      <c r="H349" s="33">
        <v>0.02</v>
      </c>
      <c r="I349" s="33">
        <v>59.4</v>
      </c>
      <c r="J349" s="33"/>
      <c r="K349" s="33">
        <v>0.2</v>
      </c>
      <c r="L349" s="33"/>
      <c r="M349" s="33">
        <v>23.4</v>
      </c>
      <c r="N349" s="33">
        <v>23.4</v>
      </c>
      <c r="O349" s="33">
        <v>17</v>
      </c>
      <c r="P349" s="33">
        <v>60.3</v>
      </c>
      <c r="Q349" s="33"/>
      <c r="R349" s="33"/>
    </row>
    <row r="350" spans="1:18" hidden="1" outlineLevel="1" x14ac:dyDescent="0.2">
      <c r="A350" s="5" t="s">
        <v>4</v>
      </c>
      <c r="B350" s="17" t="s">
        <v>5</v>
      </c>
      <c r="C350" s="6">
        <v>30</v>
      </c>
      <c r="D350" s="33">
        <v>2.37</v>
      </c>
      <c r="E350" s="33">
        <v>0.3</v>
      </c>
      <c r="F350" s="33">
        <v>14.49</v>
      </c>
      <c r="G350" s="33"/>
      <c r="H350" s="33">
        <v>0.03</v>
      </c>
      <c r="I350" s="33"/>
      <c r="J350" s="33"/>
      <c r="K350" s="33">
        <v>0.39</v>
      </c>
      <c r="L350" s="33"/>
      <c r="M350" s="33">
        <v>6.9</v>
      </c>
      <c r="N350" s="33">
        <v>26.1</v>
      </c>
      <c r="O350" s="33">
        <v>9.9</v>
      </c>
      <c r="P350" s="33">
        <v>0.33</v>
      </c>
      <c r="Q350" s="33"/>
      <c r="R350" s="33"/>
    </row>
    <row r="351" spans="1:18" hidden="1" outlineLevel="1" x14ac:dyDescent="0.2">
      <c r="A351" s="5" t="s">
        <v>4</v>
      </c>
      <c r="B351" s="17" t="s">
        <v>23</v>
      </c>
      <c r="C351" s="6">
        <v>60</v>
      </c>
      <c r="D351" s="33">
        <v>3.36</v>
      </c>
      <c r="E351" s="33">
        <v>0.66</v>
      </c>
      <c r="F351" s="33">
        <v>29.64</v>
      </c>
      <c r="G351" s="33"/>
      <c r="H351" s="33">
        <v>7.0000000000000007E-2</v>
      </c>
      <c r="I351" s="33"/>
      <c r="J351" s="33"/>
      <c r="K351" s="33">
        <v>0.54</v>
      </c>
      <c r="L351" s="33"/>
      <c r="M351" s="33">
        <v>13.8</v>
      </c>
      <c r="N351" s="33">
        <v>63.6</v>
      </c>
      <c r="O351" s="33">
        <v>15</v>
      </c>
      <c r="P351" s="33">
        <v>1.86</v>
      </c>
      <c r="Q351" s="33"/>
      <c r="R351" s="33"/>
    </row>
    <row r="352" spans="1:18" hidden="1" outlineLevel="1" x14ac:dyDescent="0.2">
      <c r="A352" s="5">
        <v>341</v>
      </c>
      <c r="B352" s="9" t="s">
        <v>54</v>
      </c>
      <c r="C352" s="6">
        <v>100</v>
      </c>
      <c r="D352" s="33">
        <v>1.279968</v>
      </c>
      <c r="E352" s="33">
        <v>0.27999299999999999</v>
      </c>
      <c r="F352" s="33">
        <v>11.573043999999999</v>
      </c>
      <c r="G352" s="33"/>
      <c r="H352" s="33">
        <v>5.3331999999999997E-2</v>
      </c>
      <c r="I352" s="33">
        <v>85.717857000000009</v>
      </c>
      <c r="J352" s="33">
        <v>0</v>
      </c>
      <c r="K352" s="33">
        <v>0.27999299999999999</v>
      </c>
      <c r="L352" s="33"/>
      <c r="M352" s="33">
        <v>48.572118999999994</v>
      </c>
      <c r="N352" s="33">
        <v>32.852511999999997</v>
      </c>
      <c r="O352" s="33">
        <v>18.572868999999997</v>
      </c>
      <c r="P352" s="33">
        <v>0.42665599999999998</v>
      </c>
      <c r="Q352" s="33"/>
      <c r="R352" s="33"/>
    </row>
    <row r="353" spans="1:18" hidden="1" outlineLevel="1" x14ac:dyDescent="0.2">
      <c r="A353" s="5"/>
      <c r="B353" s="11" t="s">
        <v>25</v>
      </c>
      <c r="C353" s="6"/>
      <c r="D353" s="33">
        <f t="shared" ref="D353:P353" si="8">SUM(D346:D352)</f>
        <v>31.579968000000001</v>
      </c>
      <c r="E353" s="33">
        <f t="shared" si="8"/>
        <v>28.949993000000003</v>
      </c>
      <c r="F353" s="33">
        <f t="shared" si="8"/>
        <v>157.70304400000001</v>
      </c>
      <c r="G353" s="33"/>
      <c r="H353" s="33">
        <f t="shared" si="8"/>
        <v>0.43333200000000005</v>
      </c>
      <c r="I353" s="33">
        <f t="shared" si="8"/>
        <v>165.62785700000001</v>
      </c>
      <c r="J353" s="33">
        <f t="shared" si="8"/>
        <v>75</v>
      </c>
      <c r="K353" s="33">
        <f t="shared" si="8"/>
        <v>8.1599930000000001</v>
      </c>
      <c r="L353" s="33"/>
      <c r="M353" s="33">
        <f t="shared" si="8"/>
        <v>240.54211900000001</v>
      </c>
      <c r="N353" s="33">
        <f t="shared" si="8"/>
        <v>352.58251200000001</v>
      </c>
      <c r="O353" s="33">
        <f t="shared" si="8"/>
        <v>175.34286900000001</v>
      </c>
      <c r="P353" s="33">
        <f t="shared" si="8"/>
        <v>67.80665599999999</v>
      </c>
      <c r="Q353" s="33"/>
      <c r="R353" s="33"/>
    </row>
    <row r="354" spans="1:18" ht="15" hidden="1" outlineLevel="1" x14ac:dyDescent="0.2">
      <c r="A354" s="5"/>
      <c r="B354" s="11" t="s">
        <v>26</v>
      </c>
      <c r="C354" s="6"/>
      <c r="D354" s="15">
        <f t="shared" ref="D354:P354" si="9">D353+D342</f>
        <v>55.039968000000002</v>
      </c>
      <c r="E354" s="15">
        <f>E353+E342</f>
        <v>53.549993000000001</v>
      </c>
      <c r="F354" s="15">
        <f>F353+F342</f>
        <v>226.66304400000001</v>
      </c>
      <c r="G354" s="15"/>
      <c r="H354" s="15">
        <f t="shared" si="9"/>
        <v>0.59333200000000008</v>
      </c>
      <c r="I354" s="15">
        <f t="shared" si="9"/>
        <v>209.097857</v>
      </c>
      <c r="J354" s="15">
        <f t="shared" si="9"/>
        <v>175</v>
      </c>
      <c r="K354" s="15">
        <f t="shared" si="9"/>
        <v>11.839993</v>
      </c>
      <c r="L354" s="15"/>
      <c r="M354" s="15">
        <f t="shared" si="9"/>
        <v>458.062119</v>
      </c>
      <c r="N354" s="15">
        <f t="shared" si="9"/>
        <v>710.64251200000001</v>
      </c>
      <c r="O354" s="15">
        <f t="shared" si="9"/>
        <v>275.96286900000001</v>
      </c>
      <c r="P354" s="15">
        <f t="shared" si="9"/>
        <v>77.266655999999983</v>
      </c>
      <c r="Q354" s="15"/>
      <c r="R354" s="15"/>
    </row>
    <row r="355" spans="1:18" hidden="1" collapsed="1" x14ac:dyDescent="0.2"/>
    <row r="356" spans="1:18" ht="15" hidden="1" x14ac:dyDescent="0.2">
      <c r="A356" s="35" t="s">
        <v>78</v>
      </c>
      <c r="C356" s="36"/>
      <c r="D356" s="38"/>
      <c r="E356" s="37"/>
      <c r="F356" s="37"/>
      <c r="G356" s="37"/>
      <c r="H356" s="38"/>
      <c r="I356" s="38"/>
      <c r="J356" s="40"/>
      <c r="K356" s="38"/>
      <c r="L356" s="38"/>
      <c r="M356" s="40"/>
      <c r="N356" s="37"/>
      <c r="O356" s="40"/>
      <c r="P356" s="39"/>
      <c r="Q356" s="39"/>
      <c r="R356" s="39"/>
    </row>
    <row r="357" spans="1:18" hidden="1" x14ac:dyDescent="0.2">
      <c r="A357" s="38"/>
      <c r="B357" s="12"/>
      <c r="C357" s="36"/>
      <c r="D357" s="38"/>
      <c r="E357" s="37"/>
      <c r="F357" s="37"/>
      <c r="G357" s="37"/>
      <c r="H357" s="38"/>
      <c r="I357" s="38"/>
      <c r="J357" s="40"/>
      <c r="K357" s="38"/>
      <c r="L357" s="38"/>
      <c r="M357" s="40"/>
      <c r="N357" s="37"/>
      <c r="O357" s="40"/>
      <c r="P357" s="39"/>
      <c r="Q357" s="39"/>
      <c r="R357" s="39"/>
    </row>
    <row r="358" spans="1:18" hidden="1" x14ac:dyDescent="0.2">
      <c r="A358" s="27" t="s">
        <v>32</v>
      </c>
      <c r="B358" s="13"/>
      <c r="C358" s="36"/>
      <c r="D358" s="38"/>
      <c r="E358" s="37"/>
      <c r="F358" s="37"/>
      <c r="G358" s="37"/>
      <c r="H358" s="38"/>
      <c r="I358" s="38"/>
      <c r="J358" s="40"/>
      <c r="K358" s="38"/>
      <c r="L358" s="38"/>
      <c r="M358" s="40"/>
      <c r="N358" s="37"/>
      <c r="O358" s="40"/>
      <c r="P358" s="39"/>
      <c r="Q358" s="39"/>
      <c r="R358" s="39"/>
    </row>
    <row r="359" spans="1:18" hidden="1" x14ac:dyDescent="0.2">
      <c r="A359" s="55">
        <v>1</v>
      </c>
      <c r="B359" s="8">
        <v>2</v>
      </c>
      <c r="C359" s="8">
        <v>3</v>
      </c>
      <c r="D359" s="8">
        <v>5</v>
      </c>
      <c r="E359" s="8">
        <v>7</v>
      </c>
      <c r="F359" s="8">
        <v>9</v>
      </c>
      <c r="G359" s="8"/>
      <c r="H359" s="8">
        <v>14</v>
      </c>
      <c r="I359" s="8">
        <v>15</v>
      </c>
      <c r="J359" s="8">
        <v>16</v>
      </c>
      <c r="K359" s="8">
        <v>17</v>
      </c>
      <c r="L359" s="8"/>
      <c r="M359" s="8">
        <v>18</v>
      </c>
      <c r="N359" s="8">
        <v>19</v>
      </c>
      <c r="O359" s="8">
        <v>20</v>
      </c>
      <c r="P359" s="8">
        <v>21</v>
      </c>
      <c r="Q359" s="8"/>
      <c r="R359" s="8"/>
    </row>
    <row r="360" spans="1:18" hidden="1" x14ac:dyDescent="0.2">
      <c r="A360" s="5">
        <v>176</v>
      </c>
      <c r="B360" s="17" t="s">
        <v>72</v>
      </c>
      <c r="C360" s="6" t="s">
        <v>52</v>
      </c>
      <c r="D360" s="33">
        <v>8.1999999999999993</v>
      </c>
      <c r="E360" s="33">
        <v>7.8</v>
      </c>
      <c r="F360" s="33">
        <v>32.97</v>
      </c>
      <c r="G360" s="33"/>
      <c r="H360" s="33">
        <v>0.11</v>
      </c>
      <c r="I360" s="33">
        <v>10.29</v>
      </c>
      <c r="J360" s="33">
        <v>29.4</v>
      </c>
      <c r="K360" s="33">
        <v>2.1</v>
      </c>
      <c r="L360" s="33"/>
      <c r="M360" s="33">
        <v>60.9</v>
      </c>
      <c r="N360" s="33">
        <v>65.099999999999994</v>
      </c>
      <c r="O360" s="33">
        <v>29.4</v>
      </c>
      <c r="P360" s="33">
        <v>1.05</v>
      </c>
      <c r="Q360" s="33"/>
      <c r="R360" s="33"/>
    </row>
    <row r="361" spans="1:18" hidden="1" outlineLevel="1" x14ac:dyDescent="0.2">
      <c r="A361" s="55">
        <v>3</v>
      </c>
      <c r="B361" s="9" t="s">
        <v>98</v>
      </c>
      <c r="C361" s="28">
        <v>50</v>
      </c>
      <c r="D361" s="29">
        <v>5.8</v>
      </c>
      <c r="E361" s="29">
        <v>15</v>
      </c>
      <c r="F361" s="29">
        <v>14.83</v>
      </c>
      <c r="G361" s="29"/>
      <c r="H361" s="29">
        <v>0.04</v>
      </c>
      <c r="I361" s="29">
        <v>0.11</v>
      </c>
      <c r="J361" s="29">
        <v>59</v>
      </c>
      <c r="K361" s="29"/>
      <c r="L361" s="29"/>
      <c r="M361" s="29">
        <v>139.19999999999999</v>
      </c>
      <c r="N361" s="29">
        <v>96</v>
      </c>
      <c r="O361" s="29">
        <v>9.4499999999999993</v>
      </c>
      <c r="P361" s="29">
        <v>0.49</v>
      </c>
      <c r="Q361" s="29"/>
      <c r="R361" s="29"/>
    </row>
    <row r="362" spans="1:18" hidden="1" collapsed="1" x14ac:dyDescent="0.2">
      <c r="A362" s="5">
        <v>379</v>
      </c>
      <c r="B362" s="5" t="s">
        <v>3</v>
      </c>
      <c r="C362" s="6">
        <v>200</v>
      </c>
      <c r="D362" s="33">
        <v>3.6</v>
      </c>
      <c r="E362" s="33">
        <v>2.67</v>
      </c>
      <c r="F362" s="33">
        <v>29.2</v>
      </c>
      <c r="G362" s="33"/>
      <c r="H362" s="33">
        <v>0.03</v>
      </c>
      <c r="I362" s="33">
        <v>1.47</v>
      </c>
      <c r="J362" s="33"/>
      <c r="K362" s="33"/>
      <c r="L362" s="33"/>
      <c r="M362" s="33">
        <v>158.66999999999999</v>
      </c>
      <c r="N362" s="33">
        <v>132</v>
      </c>
      <c r="O362" s="33">
        <v>29.33</v>
      </c>
      <c r="P362" s="33">
        <v>2.4</v>
      </c>
      <c r="Q362" s="33"/>
      <c r="R362" s="33"/>
    </row>
    <row r="363" spans="1:18" hidden="1" x14ac:dyDescent="0.2">
      <c r="A363" s="5" t="s">
        <v>4</v>
      </c>
      <c r="B363" s="5" t="s">
        <v>5</v>
      </c>
      <c r="C363" s="6">
        <v>50</v>
      </c>
      <c r="D363" s="33">
        <v>3.95</v>
      </c>
      <c r="E363" s="33">
        <v>0.5</v>
      </c>
      <c r="F363" s="33">
        <v>24.15</v>
      </c>
      <c r="G363" s="33"/>
      <c r="H363" s="33">
        <v>0.05</v>
      </c>
      <c r="I363" s="33"/>
      <c r="J363" s="33"/>
      <c r="K363" s="33">
        <v>0.65</v>
      </c>
      <c r="L363" s="33"/>
      <c r="M363" s="33">
        <v>11.5</v>
      </c>
      <c r="N363" s="33">
        <v>43.5</v>
      </c>
      <c r="O363" s="33">
        <v>16.5</v>
      </c>
      <c r="P363" s="33">
        <v>0.55000000000000004</v>
      </c>
      <c r="Q363" s="33"/>
      <c r="R363" s="33"/>
    </row>
    <row r="364" spans="1:18" hidden="1" x14ac:dyDescent="0.2">
      <c r="A364" s="5"/>
      <c r="B364" s="7" t="s">
        <v>81</v>
      </c>
      <c r="C364" s="6"/>
      <c r="D364" s="33">
        <f t="shared" ref="D364:P364" si="10">SUM(D360:D363)</f>
        <v>21.55</v>
      </c>
      <c r="E364" s="33">
        <f t="shared" si="10"/>
        <v>25.97</v>
      </c>
      <c r="F364" s="33">
        <f t="shared" si="10"/>
        <v>101.15</v>
      </c>
      <c r="G364" s="33"/>
      <c r="H364" s="33">
        <f t="shared" si="10"/>
        <v>0.22999999999999998</v>
      </c>
      <c r="I364" s="33">
        <f t="shared" si="10"/>
        <v>11.87</v>
      </c>
      <c r="J364" s="33">
        <f t="shared" si="10"/>
        <v>88.4</v>
      </c>
      <c r="K364" s="33">
        <f t="shared" si="10"/>
        <v>2.75</v>
      </c>
      <c r="L364" s="33"/>
      <c r="M364" s="33">
        <f t="shared" si="10"/>
        <v>370.27</v>
      </c>
      <c r="N364" s="33">
        <f t="shared" si="10"/>
        <v>336.6</v>
      </c>
      <c r="O364" s="33">
        <f t="shared" si="10"/>
        <v>84.679999999999993</v>
      </c>
      <c r="P364" s="33">
        <f t="shared" si="10"/>
        <v>4.49</v>
      </c>
      <c r="Q364" s="33"/>
      <c r="R364" s="33"/>
    </row>
    <row r="365" spans="1:18" hidden="1" x14ac:dyDescent="0.2">
      <c r="A365" s="1"/>
      <c r="B365" s="14"/>
      <c r="C365" s="2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hidden="1" x14ac:dyDescent="0.2">
      <c r="A366" s="27" t="s">
        <v>21</v>
      </c>
      <c r="B366" s="14"/>
      <c r="C366" s="2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hidden="1" x14ac:dyDescent="0.2">
      <c r="A367" s="55">
        <v>1</v>
      </c>
      <c r="B367" s="8">
        <v>2</v>
      </c>
      <c r="C367" s="8">
        <v>3</v>
      </c>
      <c r="D367" s="8">
        <v>5</v>
      </c>
      <c r="E367" s="8">
        <v>7</v>
      </c>
      <c r="F367" s="8">
        <v>9</v>
      </c>
      <c r="G367" s="8"/>
      <c r="H367" s="8">
        <v>14</v>
      </c>
      <c r="I367" s="8">
        <v>15</v>
      </c>
      <c r="J367" s="8">
        <v>16</v>
      </c>
      <c r="K367" s="8">
        <v>17</v>
      </c>
      <c r="L367" s="8"/>
      <c r="M367" s="8">
        <v>18</v>
      </c>
      <c r="N367" s="8">
        <v>19</v>
      </c>
      <c r="O367" s="8">
        <v>20</v>
      </c>
      <c r="P367" s="8">
        <v>21</v>
      </c>
      <c r="Q367" s="8"/>
      <c r="R367" s="8"/>
    </row>
    <row r="368" spans="1:18" hidden="1" x14ac:dyDescent="0.2">
      <c r="A368" s="5">
        <v>67</v>
      </c>
      <c r="B368" s="5" t="s">
        <v>43</v>
      </c>
      <c r="C368" s="6">
        <v>100</v>
      </c>
      <c r="D368" s="33">
        <v>1.62</v>
      </c>
      <c r="E368" s="33">
        <v>8.1999999999999993</v>
      </c>
      <c r="F368" s="33">
        <v>8.9</v>
      </c>
      <c r="G368" s="33"/>
      <c r="H368" s="33">
        <v>0.1</v>
      </c>
      <c r="I368" s="33">
        <v>13</v>
      </c>
      <c r="J368" s="33"/>
      <c r="K368" s="33">
        <v>2.95</v>
      </c>
      <c r="L368" s="33"/>
      <c r="M368" s="33">
        <v>40.4</v>
      </c>
      <c r="N368" s="33">
        <v>48.8</v>
      </c>
      <c r="O368" s="33">
        <v>23.4</v>
      </c>
      <c r="P368" s="33">
        <v>1.02</v>
      </c>
      <c r="Q368" s="33"/>
      <c r="R368" s="33"/>
    </row>
    <row r="369" spans="1:18" hidden="1" x14ac:dyDescent="0.2">
      <c r="A369" s="5">
        <v>96</v>
      </c>
      <c r="B369" s="5" t="s">
        <v>44</v>
      </c>
      <c r="C369" s="6">
        <v>250</v>
      </c>
      <c r="D369" s="33">
        <v>2.6</v>
      </c>
      <c r="E369" s="33">
        <v>2.5</v>
      </c>
      <c r="F369" s="33">
        <v>16.98</v>
      </c>
      <c r="G369" s="33"/>
      <c r="H369" s="33">
        <v>0.1</v>
      </c>
      <c r="I369" s="33">
        <v>7.5</v>
      </c>
      <c r="J369" s="33"/>
      <c r="K369" s="33">
        <v>2.4</v>
      </c>
      <c r="L369" s="33"/>
      <c r="M369" s="33">
        <v>38.5</v>
      </c>
      <c r="N369" s="33">
        <v>108.7</v>
      </c>
      <c r="O369" s="33">
        <v>31.75</v>
      </c>
      <c r="P369" s="33">
        <v>1</v>
      </c>
      <c r="Q369" s="33"/>
      <c r="R369" s="33"/>
    </row>
    <row r="370" spans="1:18" hidden="1" x14ac:dyDescent="0.2">
      <c r="A370" s="5">
        <v>295</v>
      </c>
      <c r="B370" s="9" t="s">
        <v>61</v>
      </c>
      <c r="C370" s="6">
        <v>130</v>
      </c>
      <c r="D370" s="33">
        <v>24.2</v>
      </c>
      <c r="E370" s="33">
        <v>13.6</v>
      </c>
      <c r="F370" s="33">
        <v>13.5</v>
      </c>
      <c r="G370" s="33"/>
      <c r="H370" s="33">
        <v>0.08</v>
      </c>
      <c r="I370" s="33">
        <v>0.2</v>
      </c>
      <c r="J370" s="33">
        <v>20</v>
      </c>
      <c r="K370" s="33">
        <v>0.38</v>
      </c>
      <c r="L370" s="33"/>
      <c r="M370" s="33">
        <v>44</v>
      </c>
      <c r="N370" s="33">
        <v>96</v>
      </c>
      <c r="O370" s="33">
        <v>26</v>
      </c>
      <c r="P370" s="33">
        <v>2.2000000000000002</v>
      </c>
      <c r="Q370" s="33"/>
      <c r="R370" s="33"/>
    </row>
    <row r="371" spans="1:18" hidden="1" x14ac:dyDescent="0.2">
      <c r="A371" s="5">
        <v>302</v>
      </c>
      <c r="B371" s="5" t="s">
        <v>45</v>
      </c>
      <c r="C371" s="6">
        <v>200</v>
      </c>
      <c r="D371" s="33">
        <v>11.87</v>
      </c>
      <c r="E371" s="33">
        <v>5.47</v>
      </c>
      <c r="F371" s="33">
        <v>23.12</v>
      </c>
      <c r="G371" s="33"/>
      <c r="H371" s="33">
        <v>0.27</v>
      </c>
      <c r="I371" s="33"/>
      <c r="J371" s="33"/>
      <c r="K371" s="33"/>
      <c r="L371" s="33"/>
      <c r="M371" s="33">
        <v>19.47</v>
      </c>
      <c r="N371" s="33">
        <v>160.6</v>
      </c>
      <c r="O371" s="33">
        <v>186.67</v>
      </c>
      <c r="P371" s="33">
        <v>6.68</v>
      </c>
      <c r="Q371" s="33"/>
      <c r="R371" s="33"/>
    </row>
    <row r="372" spans="1:18" hidden="1" x14ac:dyDescent="0.2">
      <c r="A372" s="5">
        <v>389</v>
      </c>
      <c r="B372" s="5" t="s">
        <v>46</v>
      </c>
      <c r="C372" s="6">
        <v>200</v>
      </c>
      <c r="D372" s="33">
        <v>1</v>
      </c>
      <c r="E372" s="33">
        <v>0.2</v>
      </c>
      <c r="F372" s="33">
        <v>20.2</v>
      </c>
      <c r="G372" s="33"/>
      <c r="H372" s="33">
        <v>0.02</v>
      </c>
      <c r="I372" s="33">
        <v>4</v>
      </c>
      <c r="J372" s="33"/>
      <c r="K372" s="33">
        <v>0.2</v>
      </c>
      <c r="L372" s="33"/>
      <c r="M372" s="33">
        <v>14</v>
      </c>
      <c r="N372" s="33">
        <v>14</v>
      </c>
      <c r="O372" s="33">
        <v>8</v>
      </c>
      <c r="P372" s="33">
        <v>2.8</v>
      </c>
      <c r="Q372" s="33"/>
      <c r="R372" s="33"/>
    </row>
    <row r="373" spans="1:18" hidden="1" x14ac:dyDescent="0.2">
      <c r="A373" s="5" t="s">
        <v>4</v>
      </c>
      <c r="B373" s="5" t="s">
        <v>23</v>
      </c>
      <c r="C373" s="6">
        <v>60</v>
      </c>
      <c r="D373" s="33">
        <v>3.36</v>
      </c>
      <c r="E373" s="33">
        <v>0.66</v>
      </c>
      <c r="F373" s="33">
        <v>29.64</v>
      </c>
      <c r="G373" s="33"/>
      <c r="H373" s="33">
        <v>7.0000000000000007E-2</v>
      </c>
      <c r="I373" s="33"/>
      <c r="J373" s="33"/>
      <c r="K373" s="33">
        <v>0.54</v>
      </c>
      <c r="L373" s="33"/>
      <c r="M373" s="33">
        <v>13.8</v>
      </c>
      <c r="N373" s="33">
        <v>63.6</v>
      </c>
      <c r="O373" s="33">
        <v>15</v>
      </c>
      <c r="P373" s="33">
        <v>1.86</v>
      </c>
      <c r="Q373" s="33"/>
      <c r="R373" s="33"/>
    </row>
    <row r="374" spans="1:18" hidden="1" x14ac:dyDescent="0.2">
      <c r="A374" s="5">
        <v>338</v>
      </c>
      <c r="B374" s="5" t="s">
        <v>24</v>
      </c>
      <c r="C374" s="6">
        <v>100</v>
      </c>
      <c r="D374" s="33">
        <v>1.5066289999999998</v>
      </c>
      <c r="E374" s="33">
        <v>0.50665399999999994</v>
      </c>
      <c r="F374" s="33">
        <v>20.999475</v>
      </c>
      <c r="G374" s="33"/>
      <c r="H374" s="33">
        <v>3.9999E-2</v>
      </c>
      <c r="I374" s="33">
        <v>9.9997499999999988</v>
      </c>
      <c r="J374" s="33">
        <v>0</v>
      </c>
      <c r="K374" s="33">
        <v>0.39998999999999996</v>
      </c>
      <c r="L374" s="33"/>
      <c r="M374" s="33">
        <v>7.9997999999999996</v>
      </c>
      <c r="N374" s="33">
        <v>27.999299999999998</v>
      </c>
      <c r="O374" s="33">
        <v>41.998950000000001</v>
      </c>
      <c r="P374" s="33">
        <v>0.59998499999999999</v>
      </c>
      <c r="Q374" s="33"/>
      <c r="R374" s="33"/>
    </row>
    <row r="375" spans="1:18" hidden="1" x14ac:dyDescent="0.2">
      <c r="A375" s="5"/>
      <c r="B375" s="7" t="s">
        <v>25</v>
      </c>
      <c r="C375" s="6"/>
      <c r="D375" s="33">
        <f t="shared" ref="D375:P375" si="11">SUM(D368:D374)</f>
        <v>46.156628999999995</v>
      </c>
      <c r="E375" s="33">
        <f t="shared" si="11"/>
        <v>31.136653999999997</v>
      </c>
      <c r="F375" s="33">
        <f t="shared" si="11"/>
        <v>133.33947499999999</v>
      </c>
      <c r="G375" s="33"/>
      <c r="H375" s="33">
        <f t="shared" si="11"/>
        <v>0.67999900000000013</v>
      </c>
      <c r="I375" s="33">
        <f t="shared" si="11"/>
        <v>34.699749999999995</v>
      </c>
      <c r="J375" s="33">
        <f t="shared" si="11"/>
        <v>20</v>
      </c>
      <c r="K375" s="33">
        <f t="shared" si="11"/>
        <v>6.8699899999999996</v>
      </c>
      <c r="L375" s="33"/>
      <c r="M375" s="33">
        <f t="shared" si="11"/>
        <v>178.16980000000001</v>
      </c>
      <c r="N375" s="33">
        <f t="shared" si="11"/>
        <v>519.69929999999999</v>
      </c>
      <c r="O375" s="33">
        <f t="shared" si="11"/>
        <v>332.81894999999997</v>
      </c>
      <c r="P375" s="33">
        <f t="shared" si="11"/>
        <v>16.159984999999999</v>
      </c>
      <c r="Q375" s="33"/>
      <c r="R375" s="33"/>
    </row>
    <row r="376" spans="1:18" ht="15" hidden="1" x14ac:dyDescent="0.2">
      <c r="A376" s="5"/>
      <c r="B376" s="7" t="s">
        <v>26</v>
      </c>
      <c r="C376" s="6"/>
      <c r="D376" s="15">
        <f t="shared" ref="D376:P376" si="12">D375+D364</f>
        <v>67.706628999999992</v>
      </c>
      <c r="E376" s="15">
        <f t="shared" si="12"/>
        <v>57.106653999999992</v>
      </c>
      <c r="F376" s="15">
        <f t="shared" si="12"/>
        <v>234.489475</v>
      </c>
      <c r="G376" s="15"/>
      <c r="H376" s="15">
        <f t="shared" si="12"/>
        <v>0.90999900000000011</v>
      </c>
      <c r="I376" s="15">
        <f t="shared" si="12"/>
        <v>46.569749999999992</v>
      </c>
      <c r="J376" s="15">
        <f t="shared" si="12"/>
        <v>108.4</v>
      </c>
      <c r="K376" s="15">
        <f t="shared" si="12"/>
        <v>9.6199899999999996</v>
      </c>
      <c r="L376" s="15"/>
      <c r="M376" s="15">
        <f t="shared" si="12"/>
        <v>548.43979999999999</v>
      </c>
      <c r="N376" s="15">
        <f t="shared" si="12"/>
        <v>856.29930000000002</v>
      </c>
      <c r="O376" s="15">
        <f t="shared" si="12"/>
        <v>417.49894999999998</v>
      </c>
      <c r="P376" s="15">
        <f t="shared" si="12"/>
        <v>20.649985000000001</v>
      </c>
      <c r="Q376" s="15"/>
      <c r="R376" s="15"/>
    </row>
    <row r="377" spans="1:18" hidden="1" x14ac:dyDescent="0.2">
      <c r="A377" s="1"/>
      <c r="B377" s="14"/>
      <c r="C377" s="2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ht="15" hidden="1" x14ac:dyDescent="0.2">
      <c r="A378" s="35" t="s">
        <v>79</v>
      </c>
      <c r="B378" s="14"/>
      <c r="C378" s="2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hidden="1" x14ac:dyDescent="0.2">
      <c r="A379" s="1"/>
      <c r="B379" s="14"/>
      <c r="C379" s="2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hidden="1" x14ac:dyDescent="0.2">
      <c r="A380" s="27" t="s">
        <v>32</v>
      </c>
      <c r="B380" s="14"/>
      <c r="C380" s="2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hidden="1" x14ac:dyDescent="0.2">
      <c r="A381" s="55">
        <v>1</v>
      </c>
      <c r="B381" s="8">
        <v>2</v>
      </c>
      <c r="C381" s="8">
        <v>3</v>
      </c>
      <c r="D381" s="8">
        <v>5</v>
      </c>
      <c r="E381" s="8">
        <v>7</v>
      </c>
      <c r="F381" s="8">
        <v>9</v>
      </c>
      <c r="G381" s="8"/>
      <c r="H381" s="8">
        <v>14</v>
      </c>
      <c r="I381" s="8">
        <v>15</v>
      </c>
      <c r="J381" s="8">
        <v>16</v>
      </c>
      <c r="K381" s="8">
        <v>17</v>
      </c>
      <c r="L381" s="8"/>
      <c r="M381" s="8">
        <v>18</v>
      </c>
      <c r="N381" s="8">
        <v>19</v>
      </c>
      <c r="O381" s="8">
        <v>20</v>
      </c>
      <c r="P381" s="8">
        <v>21</v>
      </c>
      <c r="Q381" s="8"/>
      <c r="R381" s="8"/>
    </row>
    <row r="382" spans="1:18" hidden="1" x14ac:dyDescent="0.2">
      <c r="A382" s="5">
        <v>222</v>
      </c>
      <c r="B382" s="5" t="s">
        <v>48</v>
      </c>
      <c r="C382" s="6">
        <v>200</v>
      </c>
      <c r="D382" s="33">
        <v>15.3</v>
      </c>
      <c r="E382" s="33">
        <v>23.2</v>
      </c>
      <c r="F382" s="33">
        <v>40.200000000000003</v>
      </c>
      <c r="G382" s="33"/>
      <c r="H382" s="33">
        <v>0.12</v>
      </c>
      <c r="I382" s="33">
        <v>0.4</v>
      </c>
      <c r="J382" s="33">
        <v>120</v>
      </c>
      <c r="K382" s="33">
        <v>1.6</v>
      </c>
      <c r="L382" s="33"/>
      <c r="M382" s="33">
        <v>260</v>
      </c>
      <c r="N382" s="33">
        <v>233.23</v>
      </c>
      <c r="O382" s="33">
        <v>44</v>
      </c>
      <c r="P382" s="33">
        <v>1.8</v>
      </c>
      <c r="Q382" s="33"/>
      <c r="R382" s="33"/>
    </row>
    <row r="383" spans="1:18" hidden="1" x14ac:dyDescent="0.2">
      <c r="A383" s="5" t="s">
        <v>4</v>
      </c>
      <c r="B383" s="5" t="s">
        <v>67</v>
      </c>
      <c r="C383" s="6">
        <v>20</v>
      </c>
      <c r="D383" s="33">
        <v>1.42</v>
      </c>
      <c r="E383" s="33">
        <v>1</v>
      </c>
      <c r="F383" s="33">
        <v>11.04</v>
      </c>
      <c r="G383" s="33"/>
      <c r="H383" s="33">
        <v>0.01</v>
      </c>
      <c r="I383" s="33">
        <v>0.2</v>
      </c>
      <c r="J383" s="33">
        <v>5</v>
      </c>
      <c r="K383" s="33">
        <v>0.02</v>
      </c>
      <c r="L383" s="33"/>
      <c r="M383" s="33">
        <v>63.4</v>
      </c>
      <c r="N383" s="33">
        <v>15.8</v>
      </c>
      <c r="O383" s="33">
        <v>6.8</v>
      </c>
      <c r="P383" s="33">
        <v>0.04</v>
      </c>
      <c r="Q383" s="33"/>
      <c r="R383" s="33"/>
    </row>
    <row r="384" spans="1:18" hidden="1" x14ac:dyDescent="0.2">
      <c r="A384" s="5">
        <v>377</v>
      </c>
      <c r="B384" s="5" t="s">
        <v>33</v>
      </c>
      <c r="C384" s="6" t="s">
        <v>107</v>
      </c>
      <c r="D384" s="33">
        <v>0.53</v>
      </c>
      <c r="E384" s="33"/>
      <c r="F384" s="33">
        <v>9.8699999999999992</v>
      </c>
      <c r="G384" s="33"/>
      <c r="H384" s="33"/>
      <c r="I384" s="33">
        <v>2.13</v>
      </c>
      <c r="J384" s="33"/>
      <c r="K384" s="33"/>
      <c r="L384" s="33"/>
      <c r="M384" s="33">
        <v>15.33</v>
      </c>
      <c r="N384" s="33">
        <v>23.2</v>
      </c>
      <c r="O384" s="33">
        <v>12.27</v>
      </c>
      <c r="P384" s="33">
        <v>2.13</v>
      </c>
      <c r="Q384" s="33"/>
      <c r="R384" s="33"/>
    </row>
    <row r="385" spans="1:18" hidden="1" x14ac:dyDescent="0.2">
      <c r="A385" s="5" t="s">
        <v>4</v>
      </c>
      <c r="B385" s="5" t="s">
        <v>5</v>
      </c>
      <c r="C385" s="6">
        <v>50</v>
      </c>
      <c r="D385" s="33">
        <v>3.95</v>
      </c>
      <c r="E385" s="33">
        <v>0.5</v>
      </c>
      <c r="F385" s="33">
        <v>24.15</v>
      </c>
      <c r="G385" s="33"/>
      <c r="H385" s="33">
        <v>0.05</v>
      </c>
      <c r="I385" s="33"/>
      <c r="J385" s="33"/>
      <c r="K385" s="33">
        <v>0.65</v>
      </c>
      <c r="L385" s="33"/>
      <c r="M385" s="33">
        <v>11.5</v>
      </c>
      <c r="N385" s="33">
        <v>43.5</v>
      </c>
      <c r="O385" s="33">
        <v>16.5</v>
      </c>
      <c r="P385" s="33">
        <v>0.55000000000000004</v>
      </c>
      <c r="Q385" s="33"/>
      <c r="R385" s="33"/>
    </row>
    <row r="386" spans="1:18" hidden="1" x14ac:dyDescent="0.2">
      <c r="A386" s="5"/>
      <c r="B386" s="7" t="s">
        <v>81</v>
      </c>
      <c r="C386" s="6"/>
      <c r="D386" s="33">
        <f t="shared" ref="D386:P386" si="13">SUM(D382:D385)</f>
        <v>21.2</v>
      </c>
      <c r="E386" s="33">
        <f t="shared" si="13"/>
        <v>24.7</v>
      </c>
      <c r="F386" s="33">
        <f t="shared" si="13"/>
        <v>85.259999999999991</v>
      </c>
      <c r="G386" s="33"/>
      <c r="H386" s="33">
        <f t="shared" si="13"/>
        <v>0.18</v>
      </c>
      <c r="I386" s="33">
        <f t="shared" si="13"/>
        <v>2.73</v>
      </c>
      <c r="J386" s="33">
        <f t="shared" si="13"/>
        <v>125</v>
      </c>
      <c r="K386" s="33">
        <f t="shared" si="13"/>
        <v>2.27</v>
      </c>
      <c r="L386" s="33"/>
      <c r="M386" s="33">
        <f t="shared" si="13"/>
        <v>350.22999999999996</v>
      </c>
      <c r="N386" s="33">
        <f t="shared" si="13"/>
        <v>315.73</v>
      </c>
      <c r="O386" s="33">
        <f t="shared" si="13"/>
        <v>79.569999999999993</v>
      </c>
      <c r="P386" s="33">
        <f t="shared" si="13"/>
        <v>4.5199999999999996</v>
      </c>
      <c r="Q386" s="33"/>
      <c r="R386" s="33"/>
    </row>
    <row r="387" spans="1:18" hidden="1" x14ac:dyDescent="0.2">
      <c r="A387" s="1"/>
      <c r="B387" s="14"/>
      <c r="C387" s="2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hidden="1" x14ac:dyDescent="0.2">
      <c r="A388" s="27" t="s">
        <v>21</v>
      </c>
      <c r="B388" s="14"/>
      <c r="C388" s="2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hidden="1" x14ac:dyDescent="0.2">
      <c r="A389" s="55">
        <v>1</v>
      </c>
      <c r="B389" s="8">
        <v>2</v>
      </c>
      <c r="C389" s="8">
        <v>3</v>
      </c>
      <c r="D389" s="8">
        <v>5</v>
      </c>
      <c r="E389" s="8">
        <v>7</v>
      </c>
      <c r="F389" s="8">
        <v>9</v>
      </c>
      <c r="G389" s="8"/>
      <c r="H389" s="8">
        <v>14</v>
      </c>
      <c r="I389" s="8">
        <v>15</v>
      </c>
      <c r="J389" s="8">
        <v>16</v>
      </c>
      <c r="K389" s="8">
        <v>17</v>
      </c>
      <c r="L389" s="8"/>
      <c r="M389" s="8">
        <v>18</v>
      </c>
      <c r="N389" s="8">
        <v>19</v>
      </c>
      <c r="O389" s="8">
        <v>20</v>
      </c>
      <c r="P389" s="8">
        <v>21</v>
      </c>
      <c r="Q389" s="8"/>
      <c r="R389" s="8"/>
    </row>
    <row r="390" spans="1:18" hidden="1" x14ac:dyDescent="0.2">
      <c r="A390" s="5">
        <v>45</v>
      </c>
      <c r="B390" s="5" t="s">
        <v>73</v>
      </c>
      <c r="C390" s="6">
        <v>100</v>
      </c>
      <c r="D390" s="33">
        <v>1.33</v>
      </c>
      <c r="E390" s="33">
        <v>6.08</v>
      </c>
      <c r="F390" s="33">
        <v>8.52</v>
      </c>
      <c r="G390" s="33"/>
      <c r="H390" s="33">
        <v>0.02</v>
      </c>
      <c r="I390" s="33">
        <v>24.43</v>
      </c>
      <c r="J390" s="33"/>
      <c r="K390" s="33">
        <v>2.31</v>
      </c>
      <c r="L390" s="33"/>
      <c r="M390" s="33">
        <v>44</v>
      </c>
      <c r="N390" s="33">
        <v>28.32</v>
      </c>
      <c r="O390" s="33">
        <v>16</v>
      </c>
      <c r="P390" s="33">
        <v>0.52</v>
      </c>
      <c r="Q390" s="33"/>
      <c r="R390" s="33"/>
    </row>
    <row r="391" spans="1:18" hidden="1" x14ac:dyDescent="0.2">
      <c r="A391" s="5">
        <v>102</v>
      </c>
      <c r="B391" s="5" t="s">
        <v>50</v>
      </c>
      <c r="C391" s="6">
        <v>300</v>
      </c>
      <c r="D391" s="33">
        <v>5.88</v>
      </c>
      <c r="E391" s="33">
        <v>6.39</v>
      </c>
      <c r="F391" s="33">
        <v>23.07</v>
      </c>
      <c r="G391" s="33"/>
      <c r="H391" s="33">
        <v>0.18</v>
      </c>
      <c r="I391" s="33">
        <v>6.99</v>
      </c>
      <c r="J391" s="33"/>
      <c r="K391" s="33">
        <v>2.94</v>
      </c>
      <c r="L391" s="33"/>
      <c r="M391" s="33">
        <v>49.77</v>
      </c>
      <c r="N391" s="33">
        <v>65.33</v>
      </c>
      <c r="O391" s="33">
        <v>45.9</v>
      </c>
      <c r="P391" s="33">
        <v>2.19</v>
      </c>
      <c r="Q391" s="33"/>
      <c r="R391" s="33"/>
    </row>
    <row r="392" spans="1:18" hidden="1" x14ac:dyDescent="0.2">
      <c r="A392" s="5">
        <v>288</v>
      </c>
      <c r="B392" s="17" t="s">
        <v>22</v>
      </c>
      <c r="C392" s="6">
        <v>120</v>
      </c>
      <c r="D392" s="29">
        <v>22</v>
      </c>
      <c r="E392" s="29">
        <v>8.5</v>
      </c>
      <c r="F392" s="29">
        <v>2.4</v>
      </c>
      <c r="G392" s="29"/>
      <c r="H392" s="29">
        <v>0.05</v>
      </c>
      <c r="I392" s="29"/>
      <c r="J392" s="29">
        <v>24</v>
      </c>
      <c r="K392" s="29">
        <v>0.2</v>
      </c>
      <c r="L392" s="29"/>
      <c r="M392" s="29">
        <v>48</v>
      </c>
      <c r="N392" s="29">
        <v>172</v>
      </c>
      <c r="O392" s="29">
        <v>24</v>
      </c>
      <c r="P392" s="29">
        <v>2.4</v>
      </c>
      <c r="Q392" s="29"/>
      <c r="R392" s="29"/>
    </row>
    <row r="393" spans="1:18" hidden="1" x14ac:dyDescent="0.2">
      <c r="A393" s="5">
        <v>309</v>
      </c>
      <c r="B393" s="5" t="s">
        <v>51</v>
      </c>
      <c r="C393" s="6" t="s">
        <v>52</v>
      </c>
      <c r="D393" s="33">
        <v>7.14</v>
      </c>
      <c r="E393" s="33">
        <v>17.5</v>
      </c>
      <c r="F393" s="33">
        <v>39.9</v>
      </c>
      <c r="G393" s="33"/>
      <c r="H393" s="33">
        <v>0.08</v>
      </c>
      <c r="I393" s="33"/>
      <c r="J393" s="33"/>
      <c r="K393" s="33">
        <v>2.73</v>
      </c>
      <c r="L393" s="33"/>
      <c r="M393" s="33">
        <v>16.8</v>
      </c>
      <c r="N393" s="33">
        <v>48.3</v>
      </c>
      <c r="O393" s="33">
        <v>10.5</v>
      </c>
      <c r="P393" s="33">
        <v>1.05</v>
      </c>
      <c r="Q393" s="33"/>
      <c r="R393" s="33"/>
    </row>
    <row r="394" spans="1:18" hidden="1" x14ac:dyDescent="0.2">
      <c r="A394" s="5">
        <v>349</v>
      </c>
      <c r="B394" s="5" t="s">
        <v>53</v>
      </c>
      <c r="C394" s="6">
        <v>200</v>
      </c>
      <c r="D394" s="33">
        <v>1.1599999999999999</v>
      </c>
      <c r="E394" s="33">
        <v>0.3</v>
      </c>
      <c r="F394" s="33">
        <v>47.26</v>
      </c>
      <c r="G394" s="33"/>
      <c r="H394" s="33">
        <v>0.02</v>
      </c>
      <c r="I394" s="33">
        <v>0.8</v>
      </c>
      <c r="J394" s="33"/>
      <c r="K394" s="33">
        <v>0.2</v>
      </c>
      <c r="L394" s="33"/>
      <c r="M394" s="33">
        <v>5.84</v>
      </c>
      <c r="N394" s="33">
        <v>46</v>
      </c>
      <c r="O394" s="33">
        <v>33</v>
      </c>
      <c r="P394" s="33">
        <v>0.96</v>
      </c>
      <c r="Q394" s="33"/>
      <c r="R394" s="33"/>
    </row>
    <row r="395" spans="1:18" hidden="1" x14ac:dyDescent="0.2">
      <c r="A395" s="5" t="s">
        <v>4</v>
      </c>
      <c r="B395" s="5" t="s">
        <v>23</v>
      </c>
      <c r="C395" s="6">
        <v>60</v>
      </c>
      <c r="D395" s="33">
        <v>3.36</v>
      </c>
      <c r="E395" s="33">
        <v>0.66</v>
      </c>
      <c r="F395" s="33">
        <v>29.64</v>
      </c>
      <c r="G395" s="33"/>
      <c r="H395" s="33">
        <v>7.0000000000000007E-2</v>
      </c>
      <c r="I395" s="33"/>
      <c r="J395" s="33"/>
      <c r="K395" s="33">
        <v>0.54</v>
      </c>
      <c r="L395" s="33"/>
      <c r="M395" s="33">
        <v>13.8</v>
      </c>
      <c r="N395" s="33">
        <v>63.6</v>
      </c>
      <c r="O395" s="33">
        <v>15</v>
      </c>
      <c r="P395" s="33">
        <v>1.86</v>
      </c>
      <c r="Q395" s="33"/>
      <c r="R395" s="33"/>
    </row>
    <row r="396" spans="1:18" hidden="1" outlineLevel="1" x14ac:dyDescent="0.2">
      <c r="A396" s="55">
        <v>338</v>
      </c>
      <c r="B396" s="17" t="s">
        <v>6</v>
      </c>
      <c r="C396" s="28">
        <v>100</v>
      </c>
      <c r="D396" s="29">
        <v>0.39998999999999996</v>
      </c>
      <c r="E396" s="29">
        <v>0.39998999999999996</v>
      </c>
      <c r="F396" s="29">
        <v>9.7997549999999993</v>
      </c>
      <c r="G396" s="29"/>
      <c r="H396" s="29">
        <v>2.6665999999999999E-2</v>
      </c>
      <c r="I396" s="29">
        <v>9.9997499999999988</v>
      </c>
      <c r="J396" s="29">
        <v>0</v>
      </c>
      <c r="K396" s="29">
        <v>0.19999499999999998</v>
      </c>
      <c r="L396" s="29"/>
      <c r="M396" s="29">
        <v>15.999599999999999</v>
      </c>
      <c r="N396" s="29">
        <v>10.999725</v>
      </c>
      <c r="O396" s="29">
        <v>8.9997749999999996</v>
      </c>
      <c r="P396" s="29">
        <v>2.1999449999999996</v>
      </c>
      <c r="Q396" s="29"/>
      <c r="R396" s="29"/>
    </row>
    <row r="397" spans="1:18" hidden="1" collapsed="1" x14ac:dyDescent="0.2">
      <c r="A397" s="5"/>
      <c r="B397" s="7" t="s">
        <v>25</v>
      </c>
      <c r="C397" s="6"/>
      <c r="D397" s="33">
        <f t="shared" ref="D397:P397" si="14">SUM(D390:D396)</f>
        <v>41.26999</v>
      </c>
      <c r="E397" s="33">
        <f t="shared" si="14"/>
        <v>39.829989999999995</v>
      </c>
      <c r="F397" s="33">
        <f t="shared" si="14"/>
        <v>160.58975500000003</v>
      </c>
      <c r="G397" s="33"/>
      <c r="H397" s="33">
        <f t="shared" si="14"/>
        <v>0.44666600000000006</v>
      </c>
      <c r="I397" s="33">
        <f t="shared" si="14"/>
        <v>42.219749999999998</v>
      </c>
      <c r="J397" s="33">
        <f t="shared" si="14"/>
        <v>24</v>
      </c>
      <c r="K397" s="33">
        <f t="shared" si="14"/>
        <v>9.1199949999999976</v>
      </c>
      <c r="L397" s="33"/>
      <c r="M397" s="33">
        <f t="shared" si="14"/>
        <v>194.20960000000002</v>
      </c>
      <c r="N397" s="33">
        <f t="shared" si="14"/>
        <v>434.54972500000002</v>
      </c>
      <c r="O397" s="33">
        <f t="shared" si="14"/>
        <v>153.39977500000001</v>
      </c>
      <c r="P397" s="33">
        <f t="shared" si="14"/>
        <v>11.179944999999998</v>
      </c>
      <c r="Q397" s="33"/>
      <c r="R397" s="33"/>
    </row>
    <row r="398" spans="1:18" ht="15" hidden="1" x14ac:dyDescent="0.2">
      <c r="A398" s="5"/>
      <c r="B398" s="7" t="s">
        <v>26</v>
      </c>
      <c r="C398" s="6"/>
      <c r="D398" s="15">
        <f t="shared" ref="D398:P398" si="15">D397+D386</f>
        <v>62.469989999999996</v>
      </c>
      <c r="E398" s="15">
        <f t="shared" si="15"/>
        <v>64.529989999999998</v>
      </c>
      <c r="F398" s="15">
        <f t="shared" si="15"/>
        <v>245.84975500000002</v>
      </c>
      <c r="G398" s="15"/>
      <c r="H398" s="15">
        <f t="shared" si="15"/>
        <v>0.62666600000000006</v>
      </c>
      <c r="I398" s="15">
        <f t="shared" si="15"/>
        <v>44.949749999999995</v>
      </c>
      <c r="J398" s="15">
        <f t="shared" si="15"/>
        <v>149</v>
      </c>
      <c r="K398" s="15">
        <f t="shared" si="15"/>
        <v>11.389994999999997</v>
      </c>
      <c r="L398" s="15"/>
      <c r="M398" s="15">
        <f t="shared" si="15"/>
        <v>544.43959999999993</v>
      </c>
      <c r="N398" s="15">
        <f t="shared" si="15"/>
        <v>750.2797250000001</v>
      </c>
      <c r="O398" s="15">
        <f t="shared" si="15"/>
        <v>232.969775</v>
      </c>
      <c r="P398" s="15">
        <f t="shared" si="15"/>
        <v>15.699944999999998</v>
      </c>
      <c r="Q398" s="15"/>
      <c r="R398" s="15"/>
    </row>
    <row r="399" spans="1:18" hidden="1" x14ac:dyDescent="0.2"/>
    <row r="400" spans="1:18" ht="15" hidden="1" x14ac:dyDescent="0.2">
      <c r="A400" s="35" t="s">
        <v>80</v>
      </c>
    </row>
    <row r="401" spans="1:18" hidden="1" x14ac:dyDescent="0.2"/>
    <row r="402" spans="1:18" hidden="1" x14ac:dyDescent="0.2">
      <c r="A402" s="27" t="s">
        <v>32</v>
      </c>
      <c r="B402" s="14"/>
      <c r="C402" s="2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 hidden="1" x14ac:dyDescent="0.2">
      <c r="A403" s="55">
        <v>1</v>
      </c>
      <c r="B403" s="8">
        <v>2</v>
      </c>
      <c r="C403" s="8">
        <v>3</v>
      </c>
      <c r="D403" s="8">
        <v>5</v>
      </c>
      <c r="E403" s="8">
        <v>7</v>
      </c>
      <c r="F403" s="8">
        <v>9</v>
      </c>
      <c r="G403" s="8"/>
      <c r="H403" s="8">
        <v>14</v>
      </c>
      <c r="I403" s="8">
        <v>15</v>
      </c>
      <c r="J403" s="8">
        <v>16</v>
      </c>
      <c r="K403" s="8">
        <v>17</v>
      </c>
      <c r="L403" s="8"/>
      <c r="M403" s="8">
        <v>18</v>
      </c>
      <c r="N403" s="8">
        <v>19</v>
      </c>
      <c r="O403" s="8">
        <v>20</v>
      </c>
      <c r="P403" s="8">
        <v>21</v>
      </c>
      <c r="Q403" s="8"/>
      <c r="R403" s="8"/>
    </row>
    <row r="404" spans="1:18" ht="25.5" hidden="1" outlineLevel="1" x14ac:dyDescent="0.2">
      <c r="A404" s="55">
        <v>173</v>
      </c>
      <c r="B404" s="16" t="s">
        <v>0</v>
      </c>
      <c r="C404" s="28">
        <v>250</v>
      </c>
      <c r="D404" s="29">
        <v>7.63</v>
      </c>
      <c r="E404" s="29">
        <v>5</v>
      </c>
      <c r="F404" s="29" t="e">
        <f>SUM(#REF!)</f>
        <v>#REF!</v>
      </c>
      <c r="G404" s="29"/>
      <c r="H404" s="29">
        <v>0.28000000000000003</v>
      </c>
      <c r="I404" s="29">
        <v>2.6</v>
      </c>
      <c r="J404" s="29">
        <v>40</v>
      </c>
      <c r="K404" s="29">
        <v>1.08</v>
      </c>
      <c r="L404" s="29"/>
      <c r="M404" s="29">
        <v>277</v>
      </c>
      <c r="N404" s="29">
        <v>394.25</v>
      </c>
      <c r="O404" s="29">
        <v>99.5</v>
      </c>
      <c r="P404" s="29">
        <v>2.63</v>
      </c>
      <c r="Q404" s="29"/>
      <c r="R404" s="29"/>
    </row>
    <row r="405" spans="1:18" hidden="1" collapsed="1" x14ac:dyDescent="0.2">
      <c r="A405" s="5">
        <v>447</v>
      </c>
      <c r="B405" s="19" t="s">
        <v>71</v>
      </c>
      <c r="C405" s="6">
        <v>50</v>
      </c>
      <c r="D405" s="33">
        <v>7.23</v>
      </c>
      <c r="E405" s="33">
        <v>9.14</v>
      </c>
      <c r="F405" s="33">
        <v>25.41</v>
      </c>
      <c r="G405" s="33"/>
      <c r="H405" s="33">
        <v>0.03</v>
      </c>
      <c r="I405" s="33">
        <v>0.05</v>
      </c>
      <c r="J405" s="33">
        <v>71.180000000000007</v>
      </c>
      <c r="K405" s="33">
        <v>0.42</v>
      </c>
      <c r="L405" s="33"/>
      <c r="M405" s="33">
        <v>26.73</v>
      </c>
      <c r="N405" s="33">
        <v>9.89</v>
      </c>
      <c r="O405" s="33">
        <v>57.23</v>
      </c>
      <c r="P405" s="33">
        <v>0.63</v>
      </c>
      <c r="Q405" s="33"/>
      <c r="R405" s="33"/>
    </row>
    <row r="406" spans="1:18" hidden="1" x14ac:dyDescent="0.2">
      <c r="A406" s="5">
        <v>376</v>
      </c>
      <c r="B406" s="17" t="s">
        <v>41</v>
      </c>
      <c r="C406" s="6" t="s">
        <v>49</v>
      </c>
      <c r="D406" s="33">
        <v>0.53</v>
      </c>
      <c r="E406" s="33"/>
      <c r="F406" s="33">
        <v>9.4700000000000006</v>
      </c>
      <c r="G406" s="33"/>
      <c r="H406" s="33"/>
      <c r="I406" s="33">
        <v>0.27</v>
      </c>
      <c r="J406" s="33"/>
      <c r="K406" s="33"/>
      <c r="L406" s="33"/>
      <c r="M406" s="33">
        <v>13.6</v>
      </c>
      <c r="N406" s="33">
        <v>22.13</v>
      </c>
      <c r="O406" s="33">
        <v>11.73</v>
      </c>
      <c r="P406" s="33">
        <v>2.13</v>
      </c>
      <c r="Q406" s="33"/>
      <c r="R406" s="33"/>
    </row>
    <row r="407" spans="1:18" s="18" customFormat="1" hidden="1" x14ac:dyDescent="0.2">
      <c r="A407" s="14">
        <v>1</v>
      </c>
      <c r="B407" s="41" t="s">
        <v>99</v>
      </c>
      <c r="C407" s="41">
        <v>40</v>
      </c>
      <c r="D407" s="42">
        <v>2.36</v>
      </c>
      <c r="E407" s="42">
        <v>7.79</v>
      </c>
      <c r="F407" s="42">
        <v>14.89</v>
      </c>
      <c r="G407" s="42"/>
      <c r="H407" s="42">
        <v>0.03</v>
      </c>
      <c r="I407" s="42"/>
      <c r="J407" s="42">
        <v>40</v>
      </c>
      <c r="K407" s="42"/>
      <c r="L407" s="42"/>
      <c r="M407" s="42">
        <v>8.4</v>
      </c>
      <c r="N407" s="42">
        <v>22.5</v>
      </c>
      <c r="O407" s="42">
        <v>4.2</v>
      </c>
      <c r="P407" s="42">
        <v>0.35</v>
      </c>
      <c r="Q407" s="42"/>
      <c r="R407" s="42"/>
    </row>
    <row r="408" spans="1:18" hidden="1" outlineLevel="1" x14ac:dyDescent="0.2">
      <c r="A408" s="5">
        <v>209</v>
      </c>
      <c r="B408" s="17" t="s">
        <v>40</v>
      </c>
      <c r="C408" s="6">
        <v>40</v>
      </c>
      <c r="D408" s="33">
        <v>5.08</v>
      </c>
      <c r="E408" s="33">
        <v>4.5999999999999996</v>
      </c>
      <c r="F408" s="33">
        <v>0.28000000000000003</v>
      </c>
      <c r="G408" s="33"/>
      <c r="H408" s="33">
        <v>0.03</v>
      </c>
      <c r="I408" s="33"/>
      <c r="J408" s="33">
        <v>100</v>
      </c>
      <c r="K408" s="33">
        <v>0.24</v>
      </c>
      <c r="L408" s="33"/>
      <c r="M408" s="33">
        <v>22</v>
      </c>
      <c r="N408" s="33">
        <v>76.8</v>
      </c>
      <c r="O408" s="33">
        <v>4.8</v>
      </c>
      <c r="P408" s="33">
        <v>1</v>
      </c>
      <c r="Q408" s="33"/>
      <c r="R408" s="33"/>
    </row>
    <row r="409" spans="1:18" hidden="1" collapsed="1" x14ac:dyDescent="0.2">
      <c r="A409" s="5"/>
      <c r="B409" s="10" t="s">
        <v>81</v>
      </c>
      <c r="C409" s="6"/>
      <c r="D409" s="33">
        <f t="shared" ref="D409:P409" si="16">SUM(D404:D408)</f>
        <v>22.83</v>
      </c>
      <c r="E409" s="33">
        <f t="shared" si="16"/>
        <v>26.53</v>
      </c>
      <c r="F409" s="33" t="e">
        <f t="shared" si="16"/>
        <v>#REF!</v>
      </c>
      <c r="G409" s="33"/>
      <c r="H409" s="33">
        <f t="shared" si="16"/>
        <v>0.37000000000000011</v>
      </c>
      <c r="I409" s="33">
        <f t="shared" si="16"/>
        <v>2.92</v>
      </c>
      <c r="J409" s="33">
        <f t="shared" si="16"/>
        <v>251.18</v>
      </c>
      <c r="K409" s="33">
        <f t="shared" si="16"/>
        <v>1.74</v>
      </c>
      <c r="L409" s="33"/>
      <c r="M409" s="33">
        <f t="shared" si="16"/>
        <v>347.73</v>
      </c>
      <c r="N409" s="33">
        <f t="shared" si="16"/>
        <v>525.56999999999994</v>
      </c>
      <c r="O409" s="33">
        <f t="shared" si="16"/>
        <v>177.45999999999998</v>
      </c>
      <c r="P409" s="33">
        <f t="shared" si="16"/>
        <v>6.7399999999999993</v>
      </c>
      <c r="Q409" s="33"/>
      <c r="R409" s="33"/>
    </row>
    <row r="410" spans="1:18" hidden="1" x14ac:dyDescent="0.2">
      <c r="A410" s="1"/>
      <c r="B410" s="18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idden="1" x14ac:dyDescent="0.2">
      <c r="A411" s="27" t="s">
        <v>21</v>
      </c>
      <c r="B411" s="18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idden="1" x14ac:dyDescent="0.2">
      <c r="A412" s="55">
        <v>1</v>
      </c>
      <c r="B412" s="8">
        <v>2</v>
      </c>
      <c r="C412" s="8">
        <v>3</v>
      </c>
      <c r="D412" s="8">
        <v>5</v>
      </c>
      <c r="E412" s="8">
        <v>7</v>
      </c>
      <c r="F412" s="8">
        <v>9</v>
      </c>
      <c r="G412" s="8"/>
      <c r="H412" s="8">
        <v>14</v>
      </c>
      <c r="I412" s="8">
        <v>15</v>
      </c>
      <c r="J412" s="8">
        <v>16</v>
      </c>
      <c r="K412" s="8">
        <v>17</v>
      </c>
      <c r="L412" s="8"/>
      <c r="M412" s="8">
        <v>18</v>
      </c>
      <c r="N412" s="8">
        <v>19</v>
      </c>
      <c r="O412" s="8">
        <v>20</v>
      </c>
      <c r="P412" s="8">
        <v>21</v>
      </c>
      <c r="Q412" s="8"/>
      <c r="R412" s="8"/>
    </row>
    <row r="413" spans="1:18" hidden="1" x14ac:dyDescent="0.2">
      <c r="A413" s="5">
        <v>54</v>
      </c>
      <c r="B413" s="17" t="s">
        <v>55</v>
      </c>
      <c r="C413" s="6">
        <v>100</v>
      </c>
      <c r="D413" s="33">
        <v>1.31</v>
      </c>
      <c r="E413" s="33">
        <v>7.16</v>
      </c>
      <c r="F413" s="33">
        <v>12.11</v>
      </c>
      <c r="G413" s="33"/>
      <c r="H413" s="33">
        <v>0.02</v>
      </c>
      <c r="I413" s="33">
        <v>8.56</v>
      </c>
      <c r="J413" s="33"/>
      <c r="K413" s="33">
        <v>2.3199999999999998</v>
      </c>
      <c r="L413" s="33"/>
      <c r="M413" s="33">
        <v>34.4</v>
      </c>
      <c r="N413" s="33">
        <v>37.130000000000003</v>
      </c>
      <c r="O413" s="33">
        <v>19.7</v>
      </c>
      <c r="P413" s="33">
        <v>1.72</v>
      </c>
      <c r="Q413" s="33"/>
      <c r="R413" s="33"/>
    </row>
    <row r="414" spans="1:18" hidden="1" x14ac:dyDescent="0.2">
      <c r="A414" s="5">
        <v>88</v>
      </c>
      <c r="B414" s="17" t="s">
        <v>56</v>
      </c>
      <c r="C414" s="6">
        <v>300</v>
      </c>
      <c r="D414" s="33">
        <v>3.16</v>
      </c>
      <c r="E414" s="33">
        <v>10.97</v>
      </c>
      <c r="F414" s="33">
        <v>9.75</v>
      </c>
      <c r="G414" s="33"/>
      <c r="H414" s="33">
        <v>0.09</v>
      </c>
      <c r="I414" s="33">
        <v>22.17</v>
      </c>
      <c r="J414" s="33"/>
      <c r="K414" s="33">
        <v>2.85</v>
      </c>
      <c r="L414" s="33"/>
      <c r="M414" s="33">
        <v>40.770000000000003</v>
      </c>
      <c r="N414" s="33">
        <v>56.91</v>
      </c>
      <c r="O414" s="33">
        <v>26.64</v>
      </c>
      <c r="P414" s="33">
        <v>0.99</v>
      </c>
      <c r="Q414" s="33"/>
      <c r="R414" s="33"/>
    </row>
    <row r="415" spans="1:18" hidden="1" x14ac:dyDescent="0.2">
      <c r="A415" s="5">
        <v>234</v>
      </c>
      <c r="B415" s="9" t="s">
        <v>83</v>
      </c>
      <c r="C415" s="6">
        <v>100</v>
      </c>
      <c r="D415" s="33">
        <v>17.38</v>
      </c>
      <c r="E415" s="33">
        <v>14.38</v>
      </c>
      <c r="F415" s="33">
        <v>9.3800000000000008</v>
      </c>
      <c r="G415" s="33"/>
      <c r="H415" s="33">
        <v>0.09</v>
      </c>
      <c r="I415" s="33">
        <v>0.44</v>
      </c>
      <c r="J415" s="33">
        <v>12.13</v>
      </c>
      <c r="K415" s="33">
        <v>0.63</v>
      </c>
      <c r="L415" s="33"/>
      <c r="M415" s="33">
        <v>53.88</v>
      </c>
      <c r="N415" s="33"/>
      <c r="O415" s="33">
        <v>26.13</v>
      </c>
      <c r="P415" s="33">
        <v>0.75</v>
      </c>
      <c r="Q415" s="33"/>
      <c r="R415" s="33"/>
    </row>
    <row r="416" spans="1:18" hidden="1" x14ac:dyDescent="0.2">
      <c r="A416" s="5">
        <v>310</v>
      </c>
      <c r="B416" s="9" t="s">
        <v>57</v>
      </c>
      <c r="C416" s="6">
        <v>200</v>
      </c>
      <c r="D416" s="33">
        <v>4</v>
      </c>
      <c r="E416" s="33">
        <v>0.8</v>
      </c>
      <c r="F416" s="33">
        <v>31.6</v>
      </c>
      <c r="G416" s="33"/>
      <c r="H416" s="33">
        <v>0.2</v>
      </c>
      <c r="I416" s="33">
        <v>29</v>
      </c>
      <c r="J416" s="33"/>
      <c r="K416" s="33">
        <v>0.2</v>
      </c>
      <c r="L416" s="33"/>
      <c r="M416" s="33">
        <v>24</v>
      </c>
      <c r="N416" s="33">
        <v>108</v>
      </c>
      <c r="O416" s="33">
        <v>44</v>
      </c>
      <c r="P416" s="33">
        <v>1.6</v>
      </c>
      <c r="Q416" s="33"/>
      <c r="R416" s="33"/>
    </row>
    <row r="417" spans="1:18" hidden="1" x14ac:dyDescent="0.2">
      <c r="A417" s="5">
        <v>388</v>
      </c>
      <c r="B417" s="9" t="s">
        <v>37</v>
      </c>
      <c r="C417" s="6">
        <v>200</v>
      </c>
      <c r="D417" s="33">
        <v>0.4</v>
      </c>
      <c r="E417" s="33">
        <v>0.27</v>
      </c>
      <c r="F417" s="33">
        <v>17.2</v>
      </c>
      <c r="G417" s="33"/>
      <c r="H417" s="33">
        <v>0.01</v>
      </c>
      <c r="I417" s="43">
        <v>100</v>
      </c>
      <c r="J417" s="33"/>
      <c r="K417" s="33"/>
      <c r="L417" s="33"/>
      <c r="M417" s="33">
        <v>7.73</v>
      </c>
      <c r="N417" s="33">
        <v>2.13</v>
      </c>
      <c r="O417" s="33">
        <v>2.67</v>
      </c>
      <c r="P417" s="33">
        <v>0.53</v>
      </c>
      <c r="Q417" s="33"/>
      <c r="R417" s="33"/>
    </row>
    <row r="418" spans="1:18" hidden="1" x14ac:dyDescent="0.2">
      <c r="A418" s="5" t="s">
        <v>4</v>
      </c>
      <c r="B418" s="9" t="s">
        <v>5</v>
      </c>
      <c r="C418" s="6">
        <v>30</v>
      </c>
      <c r="D418" s="33">
        <v>2.37</v>
      </c>
      <c r="E418" s="33">
        <v>0.3</v>
      </c>
      <c r="F418" s="33">
        <v>14.49</v>
      </c>
      <c r="G418" s="33"/>
      <c r="H418" s="33">
        <v>0.03</v>
      </c>
      <c r="I418" s="33"/>
      <c r="J418" s="33"/>
      <c r="K418" s="33">
        <v>0.39</v>
      </c>
      <c r="L418" s="33"/>
      <c r="M418" s="33">
        <v>6.9</v>
      </c>
      <c r="N418" s="33">
        <v>26.1</v>
      </c>
      <c r="O418" s="33">
        <v>9.9</v>
      </c>
      <c r="P418" s="33">
        <v>0.33</v>
      </c>
      <c r="Q418" s="33"/>
      <c r="R418" s="33"/>
    </row>
    <row r="419" spans="1:18" hidden="1" x14ac:dyDescent="0.2">
      <c r="A419" s="5" t="s">
        <v>4</v>
      </c>
      <c r="B419" s="9" t="s">
        <v>23</v>
      </c>
      <c r="C419" s="6">
        <v>60</v>
      </c>
      <c r="D419" s="33">
        <v>3.36</v>
      </c>
      <c r="E419" s="33">
        <v>0.66</v>
      </c>
      <c r="F419" s="33">
        <v>29.64</v>
      </c>
      <c r="G419" s="33"/>
      <c r="H419" s="33">
        <v>7.0000000000000007E-2</v>
      </c>
      <c r="I419" s="33"/>
      <c r="J419" s="33"/>
      <c r="K419" s="33">
        <v>0.54</v>
      </c>
      <c r="L419" s="33"/>
      <c r="M419" s="33">
        <v>13.8</v>
      </c>
      <c r="N419" s="33">
        <v>63.6</v>
      </c>
      <c r="O419" s="33">
        <v>15</v>
      </c>
      <c r="P419" s="33">
        <v>1.86</v>
      </c>
      <c r="Q419" s="33"/>
      <c r="R419" s="33"/>
    </row>
    <row r="420" spans="1:18" hidden="1" outlineLevel="1" x14ac:dyDescent="0.2">
      <c r="A420" s="5">
        <v>341</v>
      </c>
      <c r="B420" s="9" t="s">
        <v>54</v>
      </c>
      <c r="C420" s="6">
        <v>100</v>
      </c>
      <c r="D420" s="33">
        <v>1.279968</v>
      </c>
      <c r="E420" s="33">
        <v>0.27999299999999999</v>
      </c>
      <c r="F420" s="33">
        <v>11.573043999999999</v>
      </c>
      <c r="G420" s="33"/>
      <c r="H420" s="33">
        <v>5.3331999999999997E-2</v>
      </c>
      <c r="I420" s="33">
        <v>85.717857000000009</v>
      </c>
      <c r="J420" s="33">
        <v>0</v>
      </c>
      <c r="K420" s="33">
        <v>0.27999299999999999</v>
      </c>
      <c r="L420" s="33"/>
      <c r="M420" s="33">
        <v>48.572118999999994</v>
      </c>
      <c r="N420" s="33">
        <v>32.852511999999997</v>
      </c>
      <c r="O420" s="33">
        <v>18.572868999999997</v>
      </c>
      <c r="P420" s="33">
        <v>0.42665599999999998</v>
      </c>
      <c r="Q420" s="33"/>
      <c r="R420" s="33"/>
    </row>
    <row r="421" spans="1:18" hidden="1" collapsed="1" x14ac:dyDescent="0.2">
      <c r="A421" s="5"/>
      <c r="B421" s="11" t="s">
        <v>25</v>
      </c>
      <c r="C421" s="6"/>
      <c r="D421" s="33">
        <f t="shared" ref="D421:P421" si="17">SUM(D413:D420)</f>
        <v>33.259968000000001</v>
      </c>
      <c r="E421" s="33">
        <f t="shared" si="17"/>
        <v>34.819992999999997</v>
      </c>
      <c r="F421" s="33">
        <f t="shared" si="17"/>
        <v>135.743044</v>
      </c>
      <c r="G421" s="33"/>
      <c r="H421" s="33">
        <f t="shared" si="17"/>
        <v>0.56333200000000005</v>
      </c>
      <c r="I421" s="33">
        <f t="shared" si="17"/>
        <v>245.88785700000003</v>
      </c>
      <c r="J421" s="33">
        <f t="shared" si="17"/>
        <v>12.13</v>
      </c>
      <c r="K421" s="33">
        <f t="shared" si="17"/>
        <v>7.2099929999999999</v>
      </c>
      <c r="L421" s="33"/>
      <c r="M421" s="33">
        <f t="shared" si="17"/>
        <v>230.052119</v>
      </c>
      <c r="N421" s="33">
        <f t="shared" si="17"/>
        <v>326.72251199999999</v>
      </c>
      <c r="O421" s="33">
        <f t="shared" si="17"/>
        <v>162.61286899999999</v>
      </c>
      <c r="P421" s="33">
        <f t="shared" si="17"/>
        <v>8.2066560000000006</v>
      </c>
      <c r="Q421" s="33"/>
      <c r="R421" s="33"/>
    </row>
    <row r="422" spans="1:18" ht="15" hidden="1" x14ac:dyDescent="0.2">
      <c r="A422" s="5"/>
      <c r="B422" s="10" t="s">
        <v>26</v>
      </c>
      <c r="C422" s="6"/>
      <c r="D422" s="15">
        <f t="shared" ref="D422:P422" si="18">D421+D409</f>
        <v>56.089967999999999</v>
      </c>
      <c r="E422" s="15">
        <f t="shared" si="18"/>
        <v>61.349992999999998</v>
      </c>
      <c r="F422" s="15" t="e">
        <f t="shared" si="18"/>
        <v>#REF!</v>
      </c>
      <c r="G422" s="15"/>
      <c r="H422" s="15">
        <f t="shared" si="18"/>
        <v>0.93333200000000016</v>
      </c>
      <c r="I422" s="15">
        <f t="shared" si="18"/>
        <v>248.80785700000001</v>
      </c>
      <c r="J422" s="15">
        <f t="shared" si="18"/>
        <v>263.31</v>
      </c>
      <c r="K422" s="15">
        <f t="shared" si="18"/>
        <v>8.9499929999999992</v>
      </c>
      <c r="L422" s="15"/>
      <c r="M422" s="15">
        <f t="shared" si="18"/>
        <v>577.78211899999997</v>
      </c>
      <c r="N422" s="15">
        <f t="shared" si="18"/>
        <v>852.29251199999999</v>
      </c>
      <c r="O422" s="15">
        <f t="shared" si="18"/>
        <v>340.07286899999997</v>
      </c>
      <c r="P422" s="15">
        <f t="shared" si="18"/>
        <v>14.946656000000001</v>
      </c>
      <c r="Q422" s="15"/>
      <c r="R422" s="15"/>
    </row>
    <row r="423" spans="1:18" hidden="1" x14ac:dyDescent="0.2">
      <c r="A423" s="1"/>
      <c r="B423" s="18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5" hidden="1" x14ac:dyDescent="0.2">
      <c r="A424" s="35" t="s">
        <v>75</v>
      </c>
      <c r="B424" s="18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idden="1" x14ac:dyDescent="0.2">
      <c r="A425" s="1"/>
      <c r="B425" s="18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idden="1" x14ac:dyDescent="0.2">
      <c r="A426" s="27" t="s">
        <v>32</v>
      </c>
      <c r="B426" s="18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idden="1" x14ac:dyDescent="0.2">
      <c r="A427" s="55">
        <v>1</v>
      </c>
      <c r="B427" s="8">
        <v>2</v>
      </c>
      <c r="C427" s="8">
        <v>3</v>
      </c>
      <c r="D427" s="8">
        <v>5</v>
      </c>
      <c r="E427" s="8">
        <v>7</v>
      </c>
      <c r="F427" s="8">
        <v>9</v>
      </c>
      <c r="G427" s="8"/>
      <c r="H427" s="8">
        <v>14</v>
      </c>
      <c r="I427" s="8">
        <v>15</v>
      </c>
      <c r="J427" s="8">
        <v>16</v>
      </c>
      <c r="K427" s="8">
        <v>17</v>
      </c>
      <c r="L427" s="8"/>
      <c r="M427" s="8">
        <v>18</v>
      </c>
      <c r="N427" s="8">
        <v>19</v>
      </c>
      <c r="O427" s="8">
        <v>20</v>
      </c>
      <c r="P427" s="8">
        <v>21</v>
      </c>
      <c r="Q427" s="8"/>
      <c r="R427" s="8"/>
    </row>
    <row r="428" spans="1:18" hidden="1" x14ac:dyDescent="0.2">
      <c r="A428" s="5">
        <v>175</v>
      </c>
      <c r="B428" s="17" t="s">
        <v>58</v>
      </c>
      <c r="C428" s="6">
        <v>200</v>
      </c>
      <c r="D428" s="33">
        <v>3.3</v>
      </c>
      <c r="E428" s="33">
        <v>8.6</v>
      </c>
      <c r="F428" s="33">
        <v>23.2</v>
      </c>
      <c r="G428" s="33"/>
      <c r="H428" s="33">
        <v>0.4</v>
      </c>
      <c r="I428" s="33">
        <v>1.9</v>
      </c>
      <c r="J428" s="33">
        <v>71.599999999999994</v>
      </c>
      <c r="K428" s="33">
        <v>0.4</v>
      </c>
      <c r="L428" s="33"/>
      <c r="M428" s="33">
        <v>92.3</v>
      </c>
      <c r="N428" s="33">
        <v>108.4</v>
      </c>
      <c r="O428" s="33">
        <v>26.7</v>
      </c>
      <c r="P428" s="33">
        <v>1.3</v>
      </c>
      <c r="Q428" s="33"/>
      <c r="R428" s="33"/>
    </row>
    <row r="429" spans="1:18" hidden="1" x14ac:dyDescent="0.2">
      <c r="A429" s="55">
        <v>15</v>
      </c>
      <c r="B429" s="9" t="s">
        <v>1</v>
      </c>
      <c r="C429" s="28">
        <v>30</v>
      </c>
      <c r="D429" s="29">
        <v>6.96</v>
      </c>
      <c r="E429" s="29">
        <v>8.85</v>
      </c>
      <c r="F429" s="29" t="e">
        <f>SUM(#REF!)</f>
        <v>#REF!</v>
      </c>
      <c r="G429" s="29"/>
      <c r="H429" s="29">
        <v>0.01</v>
      </c>
      <c r="I429" s="29">
        <v>0.21</v>
      </c>
      <c r="J429" s="29">
        <v>78</v>
      </c>
      <c r="K429" s="29">
        <v>0.15</v>
      </c>
      <c r="L429" s="29"/>
      <c r="M429" s="29">
        <v>264</v>
      </c>
      <c r="N429" s="29">
        <v>150</v>
      </c>
      <c r="O429" s="29">
        <v>10.5</v>
      </c>
      <c r="P429" s="29">
        <v>0.3</v>
      </c>
      <c r="Q429" s="29"/>
      <c r="R429" s="29"/>
    </row>
    <row r="430" spans="1:18" hidden="1" x14ac:dyDescent="0.2">
      <c r="A430" s="5">
        <v>14</v>
      </c>
      <c r="B430" s="9" t="s">
        <v>2</v>
      </c>
      <c r="C430" s="6">
        <v>10</v>
      </c>
      <c r="D430" s="33">
        <v>0.1</v>
      </c>
      <c r="E430" s="33">
        <v>7.2</v>
      </c>
      <c r="F430" s="33">
        <v>0.13</v>
      </c>
      <c r="G430" s="33"/>
      <c r="H430" s="33">
        <v>0</v>
      </c>
      <c r="I430" s="33"/>
      <c r="J430" s="33">
        <v>40</v>
      </c>
      <c r="K430" s="33">
        <v>0.1</v>
      </c>
      <c r="L430" s="33"/>
      <c r="M430" s="33">
        <v>2.4</v>
      </c>
      <c r="N430" s="33">
        <v>3</v>
      </c>
      <c r="O430" s="33"/>
      <c r="P430" s="33"/>
      <c r="Q430" s="33"/>
      <c r="R430" s="33"/>
    </row>
    <row r="431" spans="1:18" hidden="1" x14ac:dyDescent="0.2">
      <c r="A431" s="5">
        <v>377</v>
      </c>
      <c r="B431" s="5" t="s">
        <v>33</v>
      </c>
      <c r="C431" s="6" t="s">
        <v>107</v>
      </c>
      <c r="D431" s="33">
        <v>0.53</v>
      </c>
      <c r="E431" s="33"/>
      <c r="F431" s="33">
        <v>9.8699999999999992</v>
      </c>
      <c r="G431" s="33"/>
      <c r="H431" s="33"/>
      <c r="I431" s="33">
        <v>2.13</v>
      </c>
      <c r="J431" s="33"/>
      <c r="K431" s="33"/>
      <c r="L431" s="33"/>
      <c r="M431" s="33">
        <v>15.33</v>
      </c>
      <c r="N431" s="33">
        <v>23.2</v>
      </c>
      <c r="O431" s="33">
        <v>12.27</v>
      </c>
      <c r="P431" s="33">
        <v>2.13</v>
      </c>
      <c r="Q431" s="33"/>
      <c r="R431" s="33"/>
    </row>
    <row r="432" spans="1:18" hidden="1" x14ac:dyDescent="0.2">
      <c r="A432" s="5" t="s">
        <v>4</v>
      </c>
      <c r="B432" s="9" t="s">
        <v>5</v>
      </c>
      <c r="C432" s="6">
        <v>50</v>
      </c>
      <c r="D432" s="33">
        <v>3.95</v>
      </c>
      <c r="E432" s="33">
        <v>0.5</v>
      </c>
      <c r="F432" s="33">
        <v>24.15</v>
      </c>
      <c r="G432" s="33"/>
      <c r="H432" s="33">
        <v>0.05</v>
      </c>
      <c r="I432" s="33"/>
      <c r="J432" s="33"/>
      <c r="K432" s="33">
        <v>0.65</v>
      </c>
      <c r="L432" s="33"/>
      <c r="M432" s="33">
        <v>11.5</v>
      </c>
      <c r="N432" s="33">
        <v>43.5</v>
      </c>
      <c r="O432" s="33">
        <v>16.5</v>
      </c>
      <c r="P432" s="33">
        <v>0.55000000000000004</v>
      </c>
      <c r="Q432" s="33"/>
      <c r="R432" s="33"/>
    </row>
    <row r="433" spans="1:18" hidden="1" x14ac:dyDescent="0.2">
      <c r="A433" s="5"/>
      <c r="B433" s="10" t="s">
        <v>81</v>
      </c>
      <c r="C433" s="6"/>
      <c r="D433" s="33">
        <f t="shared" ref="D433:P433" si="19">SUM(D428:D432)</f>
        <v>14.84</v>
      </c>
      <c r="E433" s="33">
        <f t="shared" si="19"/>
        <v>25.15</v>
      </c>
      <c r="F433" s="33" t="e">
        <f t="shared" si="19"/>
        <v>#REF!</v>
      </c>
      <c r="G433" s="33"/>
      <c r="H433" s="33">
        <f t="shared" si="19"/>
        <v>0.46</v>
      </c>
      <c r="I433" s="33">
        <f t="shared" si="19"/>
        <v>4.24</v>
      </c>
      <c r="J433" s="33">
        <f t="shared" si="19"/>
        <v>189.6</v>
      </c>
      <c r="K433" s="33">
        <f t="shared" si="19"/>
        <v>1.3</v>
      </c>
      <c r="L433" s="33"/>
      <c r="M433" s="33">
        <f t="shared" si="19"/>
        <v>385.53</v>
      </c>
      <c r="N433" s="33">
        <f t="shared" si="19"/>
        <v>328.09999999999997</v>
      </c>
      <c r="O433" s="33">
        <f t="shared" si="19"/>
        <v>65.97</v>
      </c>
      <c r="P433" s="33">
        <f t="shared" si="19"/>
        <v>4.28</v>
      </c>
      <c r="Q433" s="33"/>
      <c r="R433" s="33"/>
    </row>
    <row r="434" spans="1:18" hidden="1" x14ac:dyDescent="0.2">
      <c r="A434" s="1"/>
      <c r="B434" s="18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idden="1" x14ac:dyDescent="0.2">
      <c r="A435" s="27" t="s">
        <v>21</v>
      </c>
      <c r="B435" s="18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idden="1" x14ac:dyDescent="0.2">
      <c r="A436" s="55">
        <v>1</v>
      </c>
      <c r="B436" s="8">
        <v>2</v>
      </c>
      <c r="C436" s="8">
        <v>3</v>
      </c>
      <c r="D436" s="8">
        <v>5</v>
      </c>
      <c r="E436" s="8">
        <v>7</v>
      </c>
      <c r="F436" s="8">
        <v>9</v>
      </c>
      <c r="G436" s="8"/>
      <c r="H436" s="8">
        <v>14</v>
      </c>
      <c r="I436" s="8">
        <v>15</v>
      </c>
      <c r="J436" s="8">
        <v>16</v>
      </c>
      <c r="K436" s="8">
        <v>17</v>
      </c>
      <c r="L436" s="8"/>
      <c r="M436" s="8">
        <v>18</v>
      </c>
      <c r="N436" s="8">
        <v>19</v>
      </c>
      <c r="O436" s="8">
        <v>20</v>
      </c>
      <c r="P436" s="8">
        <v>21</v>
      </c>
      <c r="Q436" s="8"/>
      <c r="R436" s="8"/>
    </row>
    <row r="437" spans="1:18" hidden="1" x14ac:dyDescent="0.2">
      <c r="A437" s="5">
        <v>73</v>
      </c>
      <c r="B437" s="17" t="s">
        <v>60</v>
      </c>
      <c r="C437" s="6">
        <v>100</v>
      </c>
      <c r="D437" s="33">
        <v>1.01</v>
      </c>
      <c r="E437" s="33">
        <v>0.5</v>
      </c>
      <c r="F437" s="33">
        <v>5.39</v>
      </c>
      <c r="G437" s="33"/>
      <c r="H437" s="33">
        <v>0.04</v>
      </c>
      <c r="I437" s="33">
        <v>6.51</v>
      </c>
      <c r="J437" s="33"/>
      <c r="K437" s="33">
        <v>2.39</v>
      </c>
      <c r="L437" s="33"/>
      <c r="M437" s="33">
        <v>5.09</v>
      </c>
      <c r="N437" s="33">
        <v>75.67</v>
      </c>
      <c r="O437" s="33">
        <v>17.27</v>
      </c>
      <c r="P437" s="33">
        <v>0.69</v>
      </c>
      <c r="Q437" s="33"/>
      <c r="R437" s="33"/>
    </row>
    <row r="438" spans="1:18" hidden="1" x14ac:dyDescent="0.2">
      <c r="A438" s="5">
        <v>99</v>
      </c>
      <c r="B438" s="17" t="s">
        <v>35</v>
      </c>
      <c r="C438" s="6">
        <v>300</v>
      </c>
      <c r="D438" s="33">
        <v>2.73</v>
      </c>
      <c r="E438" s="33">
        <v>2.79</v>
      </c>
      <c r="F438" s="33">
        <v>13.5</v>
      </c>
      <c r="G438" s="33"/>
      <c r="H438" s="33">
        <v>0.09</v>
      </c>
      <c r="I438" s="33">
        <v>12.75</v>
      </c>
      <c r="J438" s="33"/>
      <c r="K438" s="33">
        <v>2.91</v>
      </c>
      <c r="L438" s="33"/>
      <c r="M438" s="33">
        <v>51.9</v>
      </c>
      <c r="N438" s="33">
        <v>225.9</v>
      </c>
      <c r="O438" s="33">
        <v>33</v>
      </c>
      <c r="P438" s="33">
        <v>0.99</v>
      </c>
      <c r="Q438" s="33"/>
      <c r="R438" s="33"/>
    </row>
    <row r="439" spans="1:18" hidden="1" x14ac:dyDescent="0.2">
      <c r="A439" s="5">
        <v>295</v>
      </c>
      <c r="B439" s="9" t="s">
        <v>61</v>
      </c>
      <c r="C439" s="6">
        <v>130</v>
      </c>
      <c r="D439" s="33">
        <v>29.2</v>
      </c>
      <c r="E439" s="33">
        <v>13.6</v>
      </c>
      <c r="F439" s="33">
        <v>13.5</v>
      </c>
      <c r="G439" s="33"/>
      <c r="H439" s="33">
        <v>0.08</v>
      </c>
      <c r="I439" s="33">
        <v>0.2</v>
      </c>
      <c r="J439" s="33">
        <v>20</v>
      </c>
      <c r="K439" s="33">
        <v>0.38</v>
      </c>
      <c r="L439" s="33"/>
      <c r="M439" s="33">
        <v>19.62</v>
      </c>
      <c r="N439" s="33">
        <v>96</v>
      </c>
      <c r="O439" s="33">
        <v>26</v>
      </c>
      <c r="P439" s="33">
        <v>2.2000000000000002</v>
      </c>
      <c r="Q439" s="33"/>
      <c r="R439" s="33"/>
    </row>
    <row r="440" spans="1:18" hidden="1" x14ac:dyDescent="0.2">
      <c r="A440" s="5">
        <v>309</v>
      </c>
      <c r="B440" s="5" t="s">
        <v>51</v>
      </c>
      <c r="C440" s="6" t="s">
        <v>52</v>
      </c>
      <c r="D440" s="33">
        <v>7.14</v>
      </c>
      <c r="E440" s="33">
        <v>17.5</v>
      </c>
      <c r="F440" s="33">
        <v>39.9</v>
      </c>
      <c r="G440" s="33"/>
      <c r="H440" s="33">
        <v>0.08</v>
      </c>
      <c r="I440" s="33"/>
      <c r="J440" s="33"/>
      <c r="K440" s="33">
        <v>2.73</v>
      </c>
      <c r="L440" s="33"/>
      <c r="M440" s="33">
        <v>16.8</v>
      </c>
      <c r="N440" s="33">
        <v>48.3</v>
      </c>
      <c r="O440" s="33">
        <v>10.5</v>
      </c>
      <c r="P440" s="33">
        <v>1.05</v>
      </c>
      <c r="Q440" s="33"/>
      <c r="R440" s="33"/>
    </row>
    <row r="441" spans="1:18" hidden="1" x14ac:dyDescent="0.2">
      <c r="A441" s="5">
        <v>348</v>
      </c>
      <c r="B441" s="9" t="s">
        <v>108</v>
      </c>
      <c r="C441" s="6">
        <v>200</v>
      </c>
      <c r="D441" s="33">
        <v>0.52</v>
      </c>
      <c r="E441" s="33">
        <v>0.18</v>
      </c>
      <c r="F441" s="33">
        <v>24.84</v>
      </c>
      <c r="G441" s="33"/>
      <c r="H441" s="33">
        <v>0.02</v>
      </c>
      <c r="I441" s="33">
        <v>59.4</v>
      </c>
      <c r="J441" s="33"/>
      <c r="K441" s="33">
        <v>0.2</v>
      </c>
      <c r="L441" s="33"/>
      <c r="M441" s="33">
        <v>23.4</v>
      </c>
      <c r="N441" s="33">
        <v>23.4</v>
      </c>
      <c r="O441" s="33">
        <v>17</v>
      </c>
      <c r="P441" s="33">
        <v>60.3</v>
      </c>
      <c r="Q441" s="33"/>
      <c r="R441" s="33"/>
    </row>
    <row r="442" spans="1:18" hidden="1" x14ac:dyDescent="0.2">
      <c r="A442" s="5" t="s">
        <v>4</v>
      </c>
      <c r="B442" s="9" t="s">
        <v>47</v>
      </c>
      <c r="C442" s="6">
        <v>20</v>
      </c>
      <c r="D442" s="33">
        <v>1.7</v>
      </c>
      <c r="E442" s="33">
        <v>2.2599999999999998</v>
      </c>
      <c r="F442" s="33">
        <v>13.94</v>
      </c>
      <c r="G442" s="33"/>
      <c r="H442" s="33">
        <v>0.02</v>
      </c>
      <c r="I442" s="33"/>
      <c r="J442" s="33">
        <v>13</v>
      </c>
      <c r="K442" s="33">
        <v>0.26</v>
      </c>
      <c r="L442" s="33"/>
      <c r="M442" s="33">
        <v>8.1999999999999993</v>
      </c>
      <c r="N442" s="33">
        <v>17.399999999999999</v>
      </c>
      <c r="O442" s="33">
        <v>3</v>
      </c>
      <c r="P442" s="33">
        <v>0.2</v>
      </c>
      <c r="Q442" s="33"/>
      <c r="R442" s="33"/>
    </row>
    <row r="443" spans="1:18" hidden="1" x14ac:dyDescent="0.2">
      <c r="A443" s="5" t="s">
        <v>4</v>
      </c>
      <c r="B443" s="17" t="s">
        <v>23</v>
      </c>
      <c r="C443" s="6">
        <v>60</v>
      </c>
      <c r="D443" s="33">
        <v>3.36</v>
      </c>
      <c r="E443" s="33">
        <v>0.66</v>
      </c>
      <c r="F443" s="33">
        <v>29.64</v>
      </c>
      <c r="G443" s="33"/>
      <c r="H443" s="33">
        <v>7.0000000000000007E-2</v>
      </c>
      <c r="I443" s="33"/>
      <c r="J443" s="33"/>
      <c r="K443" s="33">
        <v>0.54</v>
      </c>
      <c r="L443" s="33"/>
      <c r="M443" s="33">
        <v>13.8</v>
      </c>
      <c r="N443" s="33">
        <v>63.6</v>
      </c>
      <c r="O443" s="33">
        <v>15</v>
      </c>
      <c r="P443" s="33">
        <v>1.86</v>
      </c>
      <c r="Q443" s="33"/>
      <c r="R443" s="33"/>
    </row>
    <row r="444" spans="1:18" hidden="1" x14ac:dyDescent="0.2">
      <c r="A444" s="5">
        <v>338</v>
      </c>
      <c r="B444" s="9" t="s">
        <v>6</v>
      </c>
      <c r="C444" s="6">
        <v>100</v>
      </c>
      <c r="D444" s="33">
        <v>0.39998999999999996</v>
      </c>
      <c r="E444" s="33">
        <v>0.39998999999999996</v>
      </c>
      <c r="F444" s="33">
        <v>9.7997549999999993</v>
      </c>
      <c r="G444" s="33"/>
      <c r="H444" s="33">
        <v>2.6665999999999999E-2</v>
      </c>
      <c r="I444" s="33">
        <v>9.9997499999999988</v>
      </c>
      <c r="J444" s="33">
        <v>0</v>
      </c>
      <c r="K444" s="33">
        <v>0.19999499999999998</v>
      </c>
      <c r="L444" s="33"/>
      <c r="M444" s="33">
        <v>15.999599999999999</v>
      </c>
      <c r="N444" s="33">
        <v>10.999725</v>
      </c>
      <c r="O444" s="33">
        <v>8.9997749999999996</v>
      </c>
      <c r="P444" s="33">
        <v>2.1999449999999996</v>
      </c>
      <c r="Q444" s="33"/>
      <c r="R444" s="33"/>
    </row>
    <row r="445" spans="1:18" hidden="1" x14ac:dyDescent="0.2">
      <c r="A445" s="5"/>
      <c r="B445" s="10" t="s">
        <v>25</v>
      </c>
      <c r="C445" s="6"/>
      <c r="D445" s="33">
        <f t="shared" ref="D445:P445" si="20">SUM(D437:D444)</f>
        <v>46.059990000000006</v>
      </c>
      <c r="E445" s="33">
        <f t="shared" si="20"/>
        <v>37.889989999999997</v>
      </c>
      <c r="F445" s="33">
        <f t="shared" si="20"/>
        <v>150.50975499999998</v>
      </c>
      <c r="G445" s="33"/>
      <c r="H445" s="33">
        <f t="shared" si="20"/>
        <v>0.4266660000000001</v>
      </c>
      <c r="I445" s="33">
        <f t="shared" si="20"/>
        <v>88.859749999999991</v>
      </c>
      <c r="J445" s="33">
        <f t="shared" si="20"/>
        <v>33</v>
      </c>
      <c r="K445" s="33">
        <f t="shared" si="20"/>
        <v>9.6099949999999996</v>
      </c>
      <c r="L445" s="33"/>
      <c r="M445" s="33">
        <f t="shared" si="20"/>
        <v>154.80959999999999</v>
      </c>
      <c r="N445" s="33">
        <f t="shared" si="20"/>
        <v>561.26972499999999</v>
      </c>
      <c r="O445" s="33">
        <f t="shared" si="20"/>
        <v>130.76977499999998</v>
      </c>
      <c r="P445" s="33">
        <f t="shared" si="20"/>
        <v>69.489944999999992</v>
      </c>
      <c r="Q445" s="33"/>
      <c r="R445" s="33"/>
    </row>
    <row r="446" spans="1:18" ht="15" hidden="1" x14ac:dyDescent="0.2">
      <c r="A446" s="5"/>
      <c r="B446" s="10" t="s">
        <v>26</v>
      </c>
      <c r="C446" s="6"/>
      <c r="D446" s="15">
        <f t="shared" ref="D446:P446" si="21">D445+D433</f>
        <v>60.899990000000003</v>
      </c>
      <c r="E446" s="15">
        <f t="shared" si="21"/>
        <v>63.039989999999996</v>
      </c>
      <c r="F446" s="15" t="e">
        <f t="shared" si="21"/>
        <v>#REF!</v>
      </c>
      <c r="G446" s="15"/>
      <c r="H446" s="15">
        <f t="shared" si="21"/>
        <v>0.88666600000000018</v>
      </c>
      <c r="I446" s="15">
        <f t="shared" si="21"/>
        <v>93.099749999999986</v>
      </c>
      <c r="J446" s="15">
        <f t="shared" si="21"/>
        <v>222.6</v>
      </c>
      <c r="K446" s="15">
        <f t="shared" si="21"/>
        <v>10.909995</v>
      </c>
      <c r="L446" s="15"/>
      <c r="M446" s="15">
        <f t="shared" si="21"/>
        <v>540.33960000000002</v>
      </c>
      <c r="N446" s="15">
        <f t="shared" si="21"/>
        <v>889.36972500000002</v>
      </c>
      <c r="O446" s="15">
        <f t="shared" si="21"/>
        <v>196.73977499999998</v>
      </c>
      <c r="P446" s="15">
        <f t="shared" si="21"/>
        <v>73.769944999999993</v>
      </c>
      <c r="Q446" s="15"/>
      <c r="R446" s="15"/>
    </row>
    <row r="447" spans="1:18" hidden="1" x14ac:dyDescent="0.2"/>
    <row r="448" spans="1:18" ht="15" hidden="1" x14ac:dyDescent="0.2">
      <c r="A448" s="35" t="s">
        <v>76</v>
      </c>
    </row>
    <row r="449" spans="1:18" hidden="1" x14ac:dyDescent="0.2">
      <c r="A449" s="44"/>
    </row>
    <row r="450" spans="1:18" hidden="1" x14ac:dyDescent="0.2">
      <c r="A450" s="45" t="s">
        <v>32</v>
      </c>
    </row>
    <row r="451" spans="1:18" hidden="1" x14ac:dyDescent="0.2">
      <c r="A451" s="55">
        <v>1</v>
      </c>
      <c r="B451" s="8">
        <v>2</v>
      </c>
      <c r="C451" s="8">
        <v>3</v>
      </c>
      <c r="D451" s="8">
        <v>5</v>
      </c>
      <c r="E451" s="8">
        <v>7</v>
      </c>
      <c r="F451" s="8">
        <v>9</v>
      </c>
      <c r="G451" s="8"/>
      <c r="H451" s="8">
        <v>14</v>
      </c>
      <c r="I451" s="8">
        <v>15</v>
      </c>
      <c r="J451" s="8">
        <v>16</v>
      </c>
      <c r="K451" s="8">
        <v>17</v>
      </c>
      <c r="L451" s="8"/>
      <c r="M451" s="8">
        <v>18</v>
      </c>
      <c r="N451" s="8">
        <v>19</v>
      </c>
      <c r="O451" s="8">
        <v>20</v>
      </c>
      <c r="P451" s="8">
        <v>21</v>
      </c>
      <c r="Q451" s="8"/>
      <c r="R451" s="8"/>
    </row>
    <row r="452" spans="1:18" hidden="1" x14ac:dyDescent="0.2">
      <c r="A452" s="5">
        <v>420</v>
      </c>
      <c r="B452" s="17" t="s">
        <v>105</v>
      </c>
      <c r="C452" s="6">
        <v>100</v>
      </c>
      <c r="D452" s="33">
        <v>9.5</v>
      </c>
      <c r="E452" s="33">
        <v>25</v>
      </c>
      <c r="F452" s="33">
        <v>26.9</v>
      </c>
      <c r="G452" s="33"/>
      <c r="H452" s="33">
        <v>0.11</v>
      </c>
      <c r="I452" s="33"/>
      <c r="J452" s="33">
        <v>0.01</v>
      </c>
      <c r="K452" s="33"/>
      <c r="L452" s="33"/>
      <c r="M452" s="33">
        <v>19</v>
      </c>
      <c r="N452" s="33">
        <v>8.25</v>
      </c>
      <c r="O452" s="33">
        <v>25</v>
      </c>
      <c r="P452" s="33">
        <v>1.3</v>
      </c>
      <c r="Q452" s="33"/>
      <c r="R452" s="33"/>
    </row>
    <row r="453" spans="1:18" hidden="1" x14ac:dyDescent="0.2">
      <c r="A453" s="5">
        <v>176</v>
      </c>
      <c r="B453" s="17" t="s">
        <v>72</v>
      </c>
      <c r="C453" s="6" t="s">
        <v>52</v>
      </c>
      <c r="D453" s="33">
        <v>8.1999999999999993</v>
      </c>
      <c r="E453" s="33">
        <v>7.8</v>
      </c>
      <c r="F453" s="33">
        <v>32.97</v>
      </c>
      <c r="G453" s="33"/>
      <c r="H453" s="33">
        <v>0.11</v>
      </c>
      <c r="I453" s="33">
        <v>10.29</v>
      </c>
      <c r="J453" s="33">
        <v>29.4</v>
      </c>
      <c r="K453" s="33">
        <v>2.1</v>
      </c>
      <c r="L453" s="33"/>
      <c r="M453" s="33">
        <v>60.9</v>
      </c>
      <c r="N453" s="33">
        <v>65.099999999999994</v>
      </c>
      <c r="O453" s="33">
        <v>29.4</v>
      </c>
      <c r="P453" s="33">
        <v>1.05</v>
      </c>
      <c r="Q453" s="33"/>
      <c r="R453" s="33"/>
    </row>
    <row r="454" spans="1:18" hidden="1" x14ac:dyDescent="0.2">
      <c r="A454" s="5">
        <v>379</v>
      </c>
      <c r="B454" s="9" t="s">
        <v>3</v>
      </c>
      <c r="C454" s="6">
        <v>200</v>
      </c>
      <c r="D454" s="33">
        <v>3.6</v>
      </c>
      <c r="E454" s="33">
        <v>2.67</v>
      </c>
      <c r="F454" s="33">
        <v>29.2</v>
      </c>
      <c r="G454" s="33"/>
      <c r="H454" s="33">
        <v>0.03</v>
      </c>
      <c r="I454" s="33">
        <v>1.47</v>
      </c>
      <c r="J454" s="33"/>
      <c r="K454" s="33"/>
      <c r="L454" s="33"/>
      <c r="M454" s="33">
        <v>158.66999999999999</v>
      </c>
      <c r="N454" s="33">
        <v>132</v>
      </c>
      <c r="O454" s="33">
        <v>29.33</v>
      </c>
      <c r="P454" s="33">
        <v>2.4</v>
      </c>
      <c r="Q454" s="33"/>
      <c r="R454" s="33"/>
    </row>
    <row r="455" spans="1:18" hidden="1" x14ac:dyDescent="0.2">
      <c r="A455" s="5" t="s">
        <v>4</v>
      </c>
      <c r="B455" s="9" t="s">
        <v>5</v>
      </c>
      <c r="C455" s="6">
        <v>40</v>
      </c>
      <c r="D455" s="33">
        <v>3.16</v>
      </c>
      <c r="E455" s="33">
        <v>0.4</v>
      </c>
      <c r="F455" s="33">
        <v>19.32</v>
      </c>
      <c r="G455" s="33"/>
      <c r="H455" s="33">
        <v>0.04</v>
      </c>
      <c r="I455" s="33"/>
      <c r="J455" s="33"/>
      <c r="K455" s="33">
        <v>0.52</v>
      </c>
      <c r="L455" s="33"/>
      <c r="M455" s="33">
        <v>9.1999999999999993</v>
      </c>
      <c r="N455" s="33">
        <v>34.799999999999997</v>
      </c>
      <c r="O455" s="33">
        <v>13.2</v>
      </c>
      <c r="P455" s="33">
        <v>0.44</v>
      </c>
      <c r="Q455" s="33"/>
      <c r="R455" s="33"/>
    </row>
    <row r="456" spans="1:18" hidden="1" x14ac:dyDescent="0.2">
      <c r="A456" s="5"/>
      <c r="B456" s="10" t="s">
        <v>81</v>
      </c>
      <c r="C456" s="6"/>
      <c r="D456" s="33">
        <f t="shared" ref="D456:P456" si="22">SUM(D452:D455)</f>
        <v>24.46</v>
      </c>
      <c r="E456" s="33">
        <f t="shared" si="22"/>
        <v>35.869999999999997</v>
      </c>
      <c r="F456" s="33">
        <f t="shared" si="22"/>
        <v>108.38999999999999</v>
      </c>
      <c r="G456" s="33"/>
      <c r="H456" s="33">
        <f t="shared" si="22"/>
        <v>0.28999999999999998</v>
      </c>
      <c r="I456" s="33">
        <f t="shared" si="22"/>
        <v>11.76</v>
      </c>
      <c r="J456" s="33">
        <f t="shared" si="22"/>
        <v>29.41</v>
      </c>
      <c r="K456" s="33">
        <f t="shared" si="22"/>
        <v>2.62</v>
      </c>
      <c r="L456" s="33"/>
      <c r="M456" s="33">
        <f t="shared" si="22"/>
        <v>247.76999999999998</v>
      </c>
      <c r="N456" s="33">
        <f t="shared" si="22"/>
        <v>240.14999999999998</v>
      </c>
      <c r="O456" s="33">
        <f t="shared" si="22"/>
        <v>96.929999999999993</v>
      </c>
      <c r="P456" s="33">
        <f t="shared" si="22"/>
        <v>5.19</v>
      </c>
      <c r="Q456" s="33"/>
      <c r="R456" s="33"/>
    </row>
    <row r="457" spans="1:18" hidden="1" x14ac:dyDescent="0.2">
      <c r="A457" s="1"/>
      <c r="B457" s="1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idden="1" x14ac:dyDescent="0.2">
      <c r="A458" s="27" t="s">
        <v>21</v>
      </c>
      <c r="B458" s="1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idden="1" x14ac:dyDescent="0.2">
      <c r="A459" s="55">
        <v>1</v>
      </c>
      <c r="B459" s="8">
        <v>2</v>
      </c>
      <c r="C459" s="8">
        <v>3</v>
      </c>
      <c r="D459" s="8">
        <v>5</v>
      </c>
      <c r="E459" s="8">
        <v>7</v>
      </c>
      <c r="F459" s="8">
        <v>9</v>
      </c>
      <c r="G459" s="8"/>
      <c r="H459" s="8">
        <v>14</v>
      </c>
      <c r="I459" s="8">
        <v>15</v>
      </c>
      <c r="J459" s="8">
        <v>16</v>
      </c>
      <c r="K459" s="8">
        <v>17</v>
      </c>
      <c r="L459" s="8"/>
      <c r="M459" s="8">
        <v>18</v>
      </c>
      <c r="N459" s="8">
        <v>19</v>
      </c>
      <c r="O459" s="8">
        <v>20</v>
      </c>
      <c r="P459" s="8">
        <v>21</v>
      </c>
      <c r="Q459" s="8"/>
      <c r="R459" s="8"/>
    </row>
    <row r="460" spans="1:18" hidden="1" x14ac:dyDescent="0.2">
      <c r="A460" s="5">
        <v>61</v>
      </c>
      <c r="B460" s="5" t="s">
        <v>62</v>
      </c>
      <c r="C460" s="6">
        <v>100</v>
      </c>
      <c r="D460" s="33">
        <v>1.52</v>
      </c>
      <c r="E460" s="33">
        <v>6.13</v>
      </c>
      <c r="F460" s="33">
        <v>13.18</v>
      </c>
      <c r="G460" s="33"/>
      <c r="H460" s="33">
        <v>0.06</v>
      </c>
      <c r="I460" s="33">
        <v>5.0999999999999996</v>
      </c>
      <c r="J460" s="33"/>
      <c r="K460" s="33">
        <v>3.04</v>
      </c>
      <c r="L460" s="33"/>
      <c r="M460" s="33">
        <v>37.64</v>
      </c>
      <c r="N460" s="33">
        <v>56.5</v>
      </c>
      <c r="O460" s="33">
        <v>39.5</v>
      </c>
      <c r="P460" s="33">
        <v>1.06</v>
      </c>
      <c r="Q460" s="33"/>
      <c r="R460" s="33"/>
    </row>
    <row r="461" spans="1:18" hidden="1" x14ac:dyDescent="0.2">
      <c r="A461" s="5">
        <v>82</v>
      </c>
      <c r="B461" s="5" t="s">
        <v>63</v>
      </c>
      <c r="C461" s="6">
        <v>300</v>
      </c>
      <c r="D461" s="33">
        <v>2.19</v>
      </c>
      <c r="E461" s="33">
        <v>5.88</v>
      </c>
      <c r="F461" s="33">
        <v>14.1</v>
      </c>
      <c r="G461" s="33"/>
      <c r="H461" s="33">
        <v>0.06</v>
      </c>
      <c r="I461" s="33">
        <v>12.36</v>
      </c>
      <c r="J461" s="33"/>
      <c r="K461" s="33">
        <v>2.88</v>
      </c>
      <c r="L461" s="33"/>
      <c r="M461" s="33">
        <v>41.34</v>
      </c>
      <c r="N461" s="33">
        <v>63.63</v>
      </c>
      <c r="O461" s="33">
        <v>31.44</v>
      </c>
      <c r="P461" s="33">
        <v>1.41</v>
      </c>
      <c r="Q461" s="33"/>
      <c r="R461" s="33"/>
    </row>
    <row r="462" spans="1:18" hidden="1" x14ac:dyDescent="0.2">
      <c r="A462" s="5">
        <v>226</v>
      </c>
      <c r="B462" s="5" t="s">
        <v>82</v>
      </c>
      <c r="C462" s="6">
        <v>120</v>
      </c>
      <c r="D462" s="33">
        <v>22.35</v>
      </c>
      <c r="E462" s="33">
        <v>2.0499999999999998</v>
      </c>
      <c r="F462" s="33">
        <v>2.09</v>
      </c>
      <c r="G462" s="33"/>
      <c r="H462" s="33">
        <v>0.08</v>
      </c>
      <c r="I462" s="33">
        <v>0.75</v>
      </c>
      <c r="J462" s="33">
        <v>9.75</v>
      </c>
      <c r="K462" s="33">
        <v>1.35</v>
      </c>
      <c r="L462" s="33"/>
      <c r="M462" s="33">
        <v>29.4</v>
      </c>
      <c r="N462" s="33">
        <v>167.85</v>
      </c>
      <c r="O462" s="33">
        <v>31.35</v>
      </c>
      <c r="P462" s="33">
        <v>0.6</v>
      </c>
      <c r="Q462" s="33"/>
      <c r="R462" s="33"/>
    </row>
    <row r="463" spans="1:18" hidden="1" x14ac:dyDescent="0.2">
      <c r="A463" s="5">
        <v>312</v>
      </c>
      <c r="B463" s="5" t="s">
        <v>42</v>
      </c>
      <c r="C463" s="6">
        <v>200</v>
      </c>
      <c r="D463" s="33">
        <v>4.0999999999999996</v>
      </c>
      <c r="E463" s="33">
        <v>3.1</v>
      </c>
      <c r="F463" s="33">
        <v>25.5</v>
      </c>
      <c r="G463" s="33"/>
      <c r="H463" s="33">
        <v>1.54</v>
      </c>
      <c r="I463" s="33">
        <v>5</v>
      </c>
      <c r="J463" s="33">
        <v>44.2</v>
      </c>
      <c r="K463" s="33">
        <v>0.2</v>
      </c>
      <c r="L463" s="33"/>
      <c r="M463" s="33">
        <v>51</v>
      </c>
      <c r="N463" s="33">
        <v>102.6</v>
      </c>
      <c r="O463" s="33">
        <v>35.6</v>
      </c>
      <c r="P463" s="33">
        <v>1.1399999999999999</v>
      </c>
      <c r="Q463" s="33"/>
      <c r="R463" s="33"/>
    </row>
    <row r="464" spans="1:18" hidden="1" x14ac:dyDescent="0.2">
      <c r="A464" s="5">
        <v>350</v>
      </c>
      <c r="B464" s="5" t="s">
        <v>94</v>
      </c>
      <c r="C464" s="6">
        <v>200</v>
      </c>
      <c r="D464" s="33">
        <v>0.44</v>
      </c>
      <c r="E464" s="33">
        <v>7.0000000000000007E-2</v>
      </c>
      <c r="F464" s="33">
        <v>34.28</v>
      </c>
      <c r="G464" s="33"/>
      <c r="H464" s="33">
        <v>0.02</v>
      </c>
      <c r="I464" s="33">
        <v>30</v>
      </c>
      <c r="J464" s="33"/>
      <c r="K464" s="33">
        <v>0.02</v>
      </c>
      <c r="L464" s="33"/>
      <c r="M464" s="33">
        <v>21.06</v>
      </c>
      <c r="N464" s="33">
        <v>17.59</v>
      </c>
      <c r="O464" s="33">
        <v>6.43</v>
      </c>
      <c r="P464" s="33">
        <v>0.21</v>
      </c>
      <c r="Q464" s="33"/>
      <c r="R464" s="33"/>
    </row>
    <row r="465" spans="1:20" hidden="1" x14ac:dyDescent="0.2">
      <c r="A465" s="5" t="s">
        <v>4</v>
      </c>
      <c r="B465" s="5" t="s">
        <v>23</v>
      </c>
      <c r="C465" s="6">
        <v>60</v>
      </c>
      <c r="D465" s="33">
        <v>3.36</v>
      </c>
      <c r="E465" s="33">
        <v>0.66</v>
      </c>
      <c r="F465" s="33">
        <v>29.64</v>
      </c>
      <c r="G465" s="33"/>
      <c r="H465" s="33">
        <v>7.0000000000000007E-2</v>
      </c>
      <c r="I465" s="33"/>
      <c r="J465" s="33"/>
      <c r="K465" s="33">
        <v>0.54</v>
      </c>
      <c r="L465" s="33"/>
      <c r="M465" s="33">
        <v>13.8</v>
      </c>
      <c r="N465" s="33">
        <v>63.6</v>
      </c>
      <c r="O465" s="33">
        <v>15</v>
      </c>
      <c r="P465" s="33">
        <v>1.86</v>
      </c>
      <c r="Q465" s="33"/>
      <c r="R465" s="33"/>
    </row>
    <row r="466" spans="1:20" hidden="1" x14ac:dyDescent="0.2">
      <c r="A466" s="5">
        <v>338</v>
      </c>
      <c r="B466" s="17" t="s">
        <v>66</v>
      </c>
      <c r="C466" s="6">
        <v>100</v>
      </c>
      <c r="D466" s="33">
        <v>0.39998999999999996</v>
      </c>
      <c r="E466" s="33">
        <v>0.30665900000000001</v>
      </c>
      <c r="F466" s="33">
        <v>10.306409</v>
      </c>
      <c r="G466" s="33"/>
      <c r="H466" s="33">
        <v>2.6665999999999999E-2</v>
      </c>
      <c r="I466" s="33">
        <v>4.9998749999999994</v>
      </c>
      <c r="J466" s="33">
        <v>0</v>
      </c>
      <c r="K466" s="33">
        <v>0.39998999999999996</v>
      </c>
      <c r="L466" s="33"/>
      <c r="M466" s="33">
        <v>18.999524999999998</v>
      </c>
      <c r="N466" s="33">
        <v>15.999599999999999</v>
      </c>
      <c r="O466" s="33">
        <v>11.999699999999999</v>
      </c>
      <c r="P466" s="33">
        <v>2.3066089999999999</v>
      </c>
      <c r="Q466" s="33"/>
      <c r="R466" s="33"/>
    </row>
    <row r="467" spans="1:20" hidden="1" x14ac:dyDescent="0.2">
      <c r="A467" s="5"/>
      <c r="B467" s="7" t="s">
        <v>25</v>
      </c>
      <c r="C467" s="6"/>
      <c r="D467" s="33">
        <f t="shared" ref="D467:P467" si="23">SUM(D460:D466)</f>
        <v>34.35999000000001</v>
      </c>
      <c r="E467" s="33">
        <f t="shared" si="23"/>
        <v>18.196659</v>
      </c>
      <c r="F467" s="33">
        <f t="shared" si="23"/>
        <v>129.09640899999999</v>
      </c>
      <c r="G467" s="33"/>
      <c r="H467" s="33">
        <f t="shared" si="23"/>
        <v>1.8566660000000001</v>
      </c>
      <c r="I467" s="33">
        <f t="shared" si="23"/>
        <v>58.209874999999997</v>
      </c>
      <c r="J467" s="33">
        <f t="shared" si="23"/>
        <v>53.95</v>
      </c>
      <c r="K467" s="33">
        <f t="shared" si="23"/>
        <v>8.4299900000000001</v>
      </c>
      <c r="L467" s="33"/>
      <c r="M467" s="33">
        <f t="shared" si="23"/>
        <v>213.23952500000001</v>
      </c>
      <c r="N467" s="33">
        <f t="shared" si="23"/>
        <v>487.76960000000003</v>
      </c>
      <c r="O467" s="33">
        <f t="shared" si="23"/>
        <v>171.31969999999998</v>
      </c>
      <c r="P467" s="33">
        <f t="shared" si="23"/>
        <v>8.5866089999999993</v>
      </c>
      <c r="Q467" s="33"/>
      <c r="R467" s="33"/>
    </row>
    <row r="468" spans="1:20" ht="15" hidden="1" x14ac:dyDescent="0.2">
      <c r="A468" s="5"/>
      <c r="B468" s="7" t="s">
        <v>26</v>
      </c>
      <c r="C468" s="6"/>
      <c r="D468" s="15">
        <f t="shared" ref="D468:P468" si="24">D456+D467</f>
        <v>58.819990000000011</v>
      </c>
      <c r="E468" s="15">
        <f t="shared" si="24"/>
        <v>54.066659000000001</v>
      </c>
      <c r="F468" s="15">
        <f t="shared" si="24"/>
        <v>237.48640899999998</v>
      </c>
      <c r="G468" s="15"/>
      <c r="H468" s="15">
        <f t="shared" si="24"/>
        <v>2.1466660000000002</v>
      </c>
      <c r="I468" s="15">
        <f t="shared" si="24"/>
        <v>69.969875000000002</v>
      </c>
      <c r="J468" s="15">
        <f t="shared" si="24"/>
        <v>83.36</v>
      </c>
      <c r="K468" s="15">
        <f t="shared" si="24"/>
        <v>11.049990000000001</v>
      </c>
      <c r="L468" s="15"/>
      <c r="M468" s="15">
        <f t="shared" si="24"/>
        <v>461.009525</v>
      </c>
      <c r="N468" s="15">
        <f t="shared" si="24"/>
        <v>727.91959999999995</v>
      </c>
      <c r="O468" s="15">
        <f t="shared" si="24"/>
        <v>268.24969999999996</v>
      </c>
      <c r="P468" s="15">
        <f t="shared" si="24"/>
        <v>13.776609000000001</v>
      </c>
      <c r="Q468" s="15"/>
      <c r="R468" s="15"/>
    </row>
    <row r="469" spans="1:20" hidden="1" x14ac:dyDescent="0.2">
      <c r="A469" s="1"/>
      <c r="B469" s="1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20" ht="15" hidden="1" x14ac:dyDescent="0.2">
      <c r="A470" s="35" t="s">
        <v>77</v>
      </c>
      <c r="B470" s="1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20" hidden="1" x14ac:dyDescent="0.2">
      <c r="A471" s="1"/>
      <c r="B471" s="1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20" hidden="1" x14ac:dyDescent="0.2">
      <c r="A472" s="27" t="s">
        <v>32</v>
      </c>
      <c r="B472" s="1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20" hidden="1" x14ac:dyDescent="0.2">
      <c r="A473" s="55">
        <v>1</v>
      </c>
      <c r="B473" s="8">
        <v>2</v>
      </c>
      <c r="C473" s="8">
        <v>3</v>
      </c>
      <c r="D473" s="8">
        <v>5</v>
      </c>
      <c r="E473" s="8">
        <v>7</v>
      </c>
      <c r="F473" s="8">
        <v>9</v>
      </c>
      <c r="G473" s="8"/>
      <c r="H473" s="8">
        <v>14</v>
      </c>
      <c r="I473" s="8">
        <v>15</v>
      </c>
      <c r="J473" s="8">
        <v>16</v>
      </c>
      <c r="K473" s="8">
        <v>17</v>
      </c>
      <c r="L473" s="8"/>
      <c r="M473" s="8">
        <v>18</v>
      </c>
      <c r="N473" s="8">
        <v>19</v>
      </c>
      <c r="O473" s="8">
        <v>20</v>
      </c>
      <c r="P473" s="8">
        <v>21</v>
      </c>
      <c r="Q473" s="8"/>
      <c r="R473" s="8"/>
    </row>
    <row r="474" spans="1:20" ht="25.5" hidden="1" outlineLevel="1" x14ac:dyDescent="0.2">
      <c r="A474" s="55">
        <v>173</v>
      </c>
      <c r="B474" s="16" t="s">
        <v>0</v>
      </c>
      <c r="C474" s="28">
        <v>250</v>
      </c>
      <c r="D474" s="29">
        <v>7.63</v>
      </c>
      <c r="E474" s="29">
        <v>5</v>
      </c>
      <c r="F474" s="29" t="e">
        <f>SUM(#REF!)</f>
        <v>#REF!</v>
      </c>
      <c r="G474" s="29"/>
      <c r="H474" s="29">
        <v>0.28000000000000003</v>
      </c>
      <c r="I474" s="29">
        <v>2.6</v>
      </c>
      <c r="J474" s="29">
        <v>40</v>
      </c>
      <c r="K474" s="29">
        <v>1.08</v>
      </c>
      <c r="L474" s="29"/>
      <c r="M474" s="29">
        <v>277</v>
      </c>
      <c r="N474" s="29">
        <v>394.25</v>
      </c>
      <c r="O474" s="29">
        <v>99.5</v>
      </c>
      <c r="P474" s="29">
        <v>2.63</v>
      </c>
      <c r="Q474" s="29"/>
      <c r="R474" s="29"/>
    </row>
    <row r="475" spans="1:20" s="18" customFormat="1" hidden="1" collapsed="1" x14ac:dyDescent="0.2">
      <c r="A475" s="56">
        <v>1</v>
      </c>
      <c r="B475" s="41" t="s">
        <v>99</v>
      </c>
      <c r="C475" s="41">
        <v>40</v>
      </c>
      <c r="D475" s="42">
        <v>2.36</v>
      </c>
      <c r="E475" s="42">
        <v>7.79</v>
      </c>
      <c r="F475" s="42">
        <v>14.89</v>
      </c>
      <c r="G475" s="42"/>
      <c r="H475" s="42">
        <v>0.03</v>
      </c>
      <c r="I475" s="42"/>
      <c r="J475" s="42">
        <v>40</v>
      </c>
      <c r="K475" s="42"/>
      <c r="L475" s="42"/>
      <c r="M475" s="42">
        <v>8.4</v>
      </c>
      <c r="N475" s="42">
        <v>22.5</v>
      </c>
      <c r="O475" s="42">
        <v>4.2</v>
      </c>
      <c r="P475" s="42">
        <v>0.35</v>
      </c>
      <c r="Q475" s="42"/>
      <c r="R475" s="42"/>
      <c r="T475" s="4"/>
    </row>
    <row r="476" spans="1:20" hidden="1" x14ac:dyDescent="0.2">
      <c r="A476" s="5">
        <v>382</v>
      </c>
      <c r="B476" s="5" t="s">
        <v>59</v>
      </c>
      <c r="C476" s="6">
        <v>200</v>
      </c>
      <c r="D476" s="33">
        <v>3.78</v>
      </c>
      <c r="E476" s="33">
        <v>0.67</v>
      </c>
      <c r="F476" s="33">
        <v>26</v>
      </c>
      <c r="G476" s="33"/>
      <c r="H476" s="33">
        <v>0.02</v>
      </c>
      <c r="I476" s="33">
        <v>1.33</v>
      </c>
      <c r="J476" s="33"/>
      <c r="K476" s="33"/>
      <c r="L476" s="33"/>
      <c r="M476" s="33">
        <v>133.33000000000001</v>
      </c>
      <c r="N476" s="33">
        <v>111.11</v>
      </c>
      <c r="O476" s="33">
        <v>25.56</v>
      </c>
      <c r="P476" s="33">
        <v>2</v>
      </c>
      <c r="Q476" s="33"/>
      <c r="R476" s="33"/>
    </row>
    <row r="477" spans="1:20" hidden="1" x14ac:dyDescent="0.2">
      <c r="A477" s="5" t="s">
        <v>4</v>
      </c>
      <c r="B477" s="5" t="s">
        <v>5</v>
      </c>
      <c r="C477" s="6">
        <v>50</v>
      </c>
      <c r="D477" s="33">
        <v>3.95</v>
      </c>
      <c r="E477" s="33">
        <v>0.5</v>
      </c>
      <c r="F477" s="33">
        <v>24.15</v>
      </c>
      <c r="G477" s="33"/>
      <c r="H477" s="33">
        <v>0.05</v>
      </c>
      <c r="I477" s="33"/>
      <c r="J477" s="33"/>
      <c r="K477" s="33">
        <v>0.65</v>
      </c>
      <c r="L477" s="33"/>
      <c r="M477" s="33">
        <v>11.5</v>
      </c>
      <c r="N477" s="33">
        <v>43.5</v>
      </c>
      <c r="O477" s="33">
        <v>16.5</v>
      </c>
      <c r="P477" s="33">
        <v>0.55000000000000004</v>
      </c>
      <c r="Q477" s="33"/>
      <c r="R477" s="33"/>
    </row>
    <row r="478" spans="1:20" hidden="1" x14ac:dyDescent="0.2">
      <c r="A478" s="5"/>
      <c r="B478" s="7" t="s">
        <v>81</v>
      </c>
      <c r="C478" s="6"/>
      <c r="D478" s="33">
        <f t="shared" ref="D478:P478" si="25">SUM(D474:D477)</f>
        <v>17.72</v>
      </c>
      <c r="E478" s="33">
        <f t="shared" si="25"/>
        <v>13.959999999999999</v>
      </c>
      <c r="F478" s="33" t="e">
        <f t="shared" si="25"/>
        <v>#REF!</v>
      </c>
      <c r="G478" s="33"/>
      <c r="H478" s="33">
        <f t="shared" si="25"/>
        <v>0.38000000000000006</v>
      </c>
      <c r="I478" s="33">
        <f t="shared" si="25"/>
        <v>3.93</v>
      </c>
      <c r="J478" s="33">
        <f t="shared" si="25"/>
        <v>80</v>
      </c>
      <c r="K478" s="33">
        <f t="shared" si="25"/>
        <v>1.73</v>
      </c>
      <c r="L478" s="33"/>
      <c r="M478" s="33">
        <f t="shared" si="25"/>
        <v>430.23</v>
      </c>
      <c r="N478" s="33">
        <f t="shared" si="25"/>
        <v>571.36</v>
      </c>
      <c r="O478" s="33">
        <f t="shared" si="25"/>
        <v>145.76</v>
      </c>
      <c r="P478" s="33">
        <f t="shared" si="25"/>
        <v>5.53</v>
      </c>
      <c r="Q478" s="33"/>
      <c r="R478" s="33"/>
    </row>
    <row r="479" spans="1:20" hidden="1" x14ac:dyDescent="0.2">
      <c r="A479" s="1"/>
      <c r="B479" s="1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20" hidden="1" x14ac:dyDescent="0.2">
      <c r="A480" s="27" t="s">
        <v>21</v>
      </c>
      <c r="B480" s="1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idden="1" x14ac:dyDescent="0.2">
      <c r="A481" s="55">
        <v>1</v>
      </c>
      <c r="B481" s="8">
        <v>2</v>
      </c>
      <c r="C481" s="8">
        <v>3</v>
      </c>
      <c r="D481" s="8">
        <v>5</v>
      </c>
      <c r="E481" s="8">
        <v>7</v>
      </c>
      <c r="F481" s="8">
        <v>9</v>
      </c>
      <c r="G481" s="8"/>
      <c r="H481" s="8">
        <v>14</v>
      </c>
      <c r="I481" s="8">
        <v>15</v>
      </c>
      <c r="J481" s="8">
        <v>16</v>
      </c>
      <c r="K481" s="8">
        <v>17</v>
      </c>
      <c r="L481" s="8"/>
      <c r="M481" s="8">
        <v>18</v>
      </c>
      <c r="N481" s="8">
        <v>19</v>
      </c>
      <c r="O481" s="8">
        <v>20</v>
      </c>
      <c r="P481" s="8">
        <v>21</v>
      </c>
      <c r="Q481" s="8"/>
      <c r="R481" s="8"/>
    </row>
    <row r="482" spans="1:18" hidden="1" x14ac:dyDescent="0.2">
      <c r="A482" s="5">
        <v>20</v>
      </c>
      <c r="B482" s="63" t="s">
        <v>104</v>
      </c>
      <c r="C482" s="6">
        <v>100</v>
      </c>
      <c r="D482" s="33">
        <v>0.67</v>
      </c>
      <c r="E482" s="33">
        <v>6.09</v>
      </c>
      <c r="F482" s="33">
        <v>1.81</v>
      </c>
      <c r="G482" s="33"/>
      <c r="H482" s="33">
        <v>0.03</v>
      </c>
      <c r="I482" s="33">
        <v>6.65</v>
      </c>
      <c r="J482" s="33"/>
      <c r="K482" s="33">
        <v>2.74</v>
      </c>
      <c r="L482" s="33"/>
      <c r="M482" s="33">
        <v>16.149999999999999</v>
      </c>
      <c r="N482" s="33">
        <v>28.62</v>
      </c>
      <c r="O482" s="33">
        <v>13.3</v>
      </c>
      <c r="P482" s="33">
        <v>0.48</v>
      </c>
      <c r="Q482" s="33"/>
      <c r="R482" s="33"/>
    </row>
    <row r="483" spans="1:18" hidden="1" x14ac:dyDescent="0.2">
      <c r="A483" s="5">
        <v>98</v>
      </c>
      <c r="B483" s="5" t="s">
        <v>64</v>
      </c>
      <c r="C483" s="6">
        <v>300</v>
      </c>
      <c r="D483" s="33">
        <v>3.24</v>
      </c>
      <c r="E483" s="33">
        <v>3.33</v>
      </c>
      <c r="F483" s="33">
        <v>25</v>
      </c>
      <c r="G483" s="33"/>
      <c r="H483" s="33">
        <v>7.0000000000000007E-2</v>
      </c>
      <c r="I483" s="33">
        <v>12</v>
      </c>
      <c r="J483" s="33"/>
      <c r="K483" s="33"/>
      <c r="L483" s="33"/>
      <c r="M483" s="33">
        <v>59.1</v>
      </c>
      <c r="N483" s="33">
        <v>67</v>
      </c>
      <c r="O483" s="33">
        <v>31.8</v>
      </c>
      <c r="P483" s="33">
        <v>0.93</v>
      </c>
      <c r="Q483" s="33"/>
      <c r="R483" s="33"/>
    </row>
    <row r="484" spans="1:18" hidden="1" x14ac:dyDescent="0.2">
      <c r="A484" s="5">
        <v>259</v>
      </c>
      <c r="B484" s="5" t="s">
        <v>65</v>
      </c>
      <c r="C484" s="6">
        <v>350</v>
      </c>
      <c r="D484" s="33">
        <v>28.35</v>
      </c>
      <c r="E484" s="33">
        <v>36.65</v>
      </c>
      <c r="F484" s="33">
        <v>60.79</v>
      </c>
      <c r="G484" s="33"/>
      <c r="H484" s="33">
        <v>0.62</v>
      </c>
      <c r="I484" s="33">
        <v>42.82</v>
      </c>
      <c r="J484" s="33"/>
      <c r="K484" s="33">
        <v>2.4700000000000002</v>
      </c>
      <c r="L484" s="33"/>
      <c r="M484" s="33">
        <v>55.38</v>
      </c>
      <c r="N484" s="33">
        <v>159</v>
      </c>
      <c r="O484" s="33">
        <v>86.47</v>
      </c>
      <c r="P484" s="33">
        <v>6.79</v>
      </c>
      <c r="Q484" s="33"/>
      <c r="R484" s="33"/>
    </row>
    <row r="485" spans="1:18" hidden="1" x14ac:dyDescent="0.2">
      <c r="A485" s="5">
        <v>389</v>
      </c>
      <c r="B485" s="5" t="s">
        <v>46</v>
      </c>
      <c r="C485" s="6">
        <v>200</v>
      </c>
      <c r="D485" s="33">
        <v>1</v>
      </c>
      <c r="E485" s="33">
        <v>0.2</v>
      </c>
      <c r="F485" s="33">
        <v>20.2</v>
      </c>
      <c r="G485" s="33"/>
      <c r="H485" s="33">
        <v>0.02</v>
      </c>
      <c r="I485" s="33">
        <v>4</v>
      </c>
      <c r="J485" s="33"/>
      <c r="K485" s="33">
        <v>0.2</v>
      </c>
      <c r="L485" s="33"/>
      <c r="M485" s="33">
        <v>14</v>
      </c>
      <c r="N485" s="33">
        <v>14</v>
      </c>
      <c r="O485" s="33">
        <v>8</v>
      </c>
      <c r="P485" s="33">
        <v>2.8</v>
      </c>
      <c r="Q485" s="33"/>
      <c r="R485" s="33"/>
    </row>
    <row r="486" spans="1:18" hidden="1" x14ac:dyDescent="0.2">
      <c r="A486" s="5" t="s">
        <v>4</v>
      </c>
      <c r="B486" s="5" t="s">
        <v>23</v>
      </c>
      <c r="C486" s="6">
        <v>60</v>
      </c>
      <c r="D486" s="33">
        <v>3.36</v>
      </c>
      <c r="E486" s="33">
        <v>0.66</v>
      </c>
      <c r="F486" s="33">
        <v>29.64</v>
      </c>
      <c r="G486" s="33"/>
      <c r="H486" s="33">
        <v>7.0000000000000007E-2</v>
      </c>
      <c r="I486" s="33"/>
      <c r="J486" s="33"/>
      <c r="K486" s="33">
        <v>0.54</v>
      </c>
      <c r="L486" s="33"/>
      <c r="M486" s="33">
        <v>13.8</v>
      </c>
      <c r="N486" s="33">
        <v>63.6</v>
      </c>
      <c r="O486" s="33">
        <v>15</v>
      </c>
      <c r="P486" s="33">
        <v>1.86</v>
      </c>
      <c r="Q486" s="33"/>
      <c r="R486" s="33"/>
    </row>
    <row r="487" spans="1:18" hidden="1" x14ac:dyDescent="0.2">
      <c r="A487" s="5" t="s">
        <v>4</v>
      </c>
      <c r="B487" s="5" t="s">
        <v>5</v>
      </c>
      <c r="C487" s="6">
        <v>50</v>
      </c>
      <c r="D487" s="33">
        <v>3.95</v>
      </c>
      <c r="E487" s="33">
        <v>0.5</v>
      </c>
      <c r="F487" s="33">
        <v>24.15</v>
      </c>
      <c r="G487" s="33"/>
      <c r="H487" s="33">
        <v>0.05</v>
      </c>
      <c r="I487" s="33"/>
      <c r="J487" s="33"/>
      <c r="K487" s="33">
        <v>0.65</v>
      </c>
      <c r="L487" s="33"/>
      <c r="M487" s="33">
        <v>11.5</v>
      </c>
      <c r="N487" s="33">
        <v>43.5</v>
      </c>
      <c r="O487" s="33">
        <v>16.5</v>
      </c>
      <c r="P487" s="33">
        <v>0.55000000000000004</v>
      </c>
      <c r="Q487" s="33"/>
      <c r="R487" s="33"/>
    </row>
    <row r="488" spans="1:18" hidden="1" outlineLevel="1" x14ac:dyDescent="0.2">
      <c r="A488" s="5">
        <v>341</v>
      </c>
      <c r="B488" s="9" t="s">
        <v>54</v>
      </c>
      <c r="C488" s="6">
        <v>100</v>
      </c>
      <c r="D488" s="33">
        <v>1.279968</v>
      </c>
      <c r="E488" s="33">
        <v>0.27999299999999999</v>
      </c>
      <c r="F488" s="33">
        <v>11.573043999999999</v>
      </c>
      <c r="G488" s="33"/>
      <c r="H488" s="33">
        <v>5.3331999999999997E-2</v>
      </c>
      <c r="I488" s="33">
        <v>85.717857000000009</v>
      </c>
      <c r="J488" s="33">
        <v>0</v>
      </c>
      <c r="K488" s="33">
        <v>0.27999299999999999</v>
      </c>
      <c r="L488" s="33"/>
      <c r="M488" s="33">
        <v>48.572118999999994</v>
      </c>
      <c r="N488" s="33">
        <v>32.852511999999997</v>
      </c>
      <c r="O488" s="33">
        <v>18.572868999999997</v>
      </c>
      <c r="P488" s="33">
        <v>0.42665599999999998</v>
      </c>
      <c r="Q488" s="33"/>
      <c r="R488" s="33"/>
    </row>
    <row r="489" spans="1:18" hidden="1" collapsed="1" x14ac:dyDescent="0.2">
      <c r="A489" s="5"/>
      <c r="B489" s="7" t="s">
        <v>25</v>
      </c>
      <c r="C489" s="6"/>
      <c r="D489" s="33">
        <f t="shared" ref="D489:P489" si="26">SUM(D482:D488)</f>
        <v>41.849968000000004</v>
      </c>
      <c r="E489" s="33">
        <f t="shared" si="26"/>
        <v>47.709992999999997</v>
      </c>
      <c r="F489" s="33">
        <f t="shared" si="26"/>
        <v>173.16304400000001</v>
      </c>
      <c r="G489" s="33"/>
      <c r="H489" s="33">
        <f t="shared" si="26"/>
        <v>0.91333200000000014</v>
      </c>
      <c r="I489" s="33">
        <f t="shared" si="26"/>
        <v>151.18785700000001</v>
      </c>
      <c r="J489" s="33">
        <f t="shared" si="26"/>
        <v>0</v>
      </c>
      <c r="K489" s="33">
        <f t="shared" si="26"/>
        <v>6.8799930000000016</v>
      </c>
      <c r="L489" s="33"/>
      <c r="M489" s="33">
        <f t="shared" si="26"/>
        <v>218.50211899999999</v>
      </c>
      <c r="N489" s="33">
        <f t="shared" si="26"/>
        <v>408.57251200000002</v>
      </c>
      <c r="O489" s="33">
        <f t="shared" si="26"/>
        <v>189.64286899999999</v>
      </c>
      <c r="P489" s="33">
        <f t="shared" si="26"/>
        <v>13.836656</v>
      </c>
      <c r="Q489" s="33"/>
      <c r="R489" s="33"/>
    </row>
    <row r="490" spans="1:18" ht="15" hidden="1" x14ac:dyDescent="0.2">
      <c r="A490" s="5"/>
      <c r="B490" s="7" t="s">
        <v>26</v>
      </c>
      <c r="C490" s="6"/>
      <c r="D490" s="15">
        <f t="shared" ref="D490:P490" si="27">D489+D478</f>
        <v>59.569968000000003</v>
      </c>
      <c r="E490" s="15">
        <f t="shared" si="27"/>
        <v>61.669992999999998</v>
      </c>
      <c r="F490" s="15" t="e">
        <f t="shared" si="27"/>
        <v>#REF!</v>
      </c>
      <c r="G490" s="15"/>
      <c r="H490" s="15">
        <f t="shared" si="27"/>
        <v>1.2933320000000001</v>
      </c>
      <c r="I490" s="15">
        <f t="shared" si="27"/>
        <v>155.11785700000001</v>
      </c>
      <c r="J490" s="15">
        <f t="shared" si="27"/>
        <v>80</v>
      </c>
      <c r="K490" s="15">
        <f t="shared" si="27"/>
        <v>8.6099930000000011</v>
      </c>
      <c r="L490" s="15"/>
      <c r="M490" s="15">
        <f t="shared" si="27"/>
        <v>648.73211900000001</v>
      </c>
      <c r="N490" s="15">
        <f t="shared" si="27"/>
        <v>979.93251200000009</v>
      </c>
      <c r="O490" s="15">
        <f t="shared" si="27"/>
        <v>335.40286900000001</v>
      </c>
      <c r="P490" s="15">
        <f t="shared" si="27"/>
        <v>19.366655999999999</v>
      </c>
      <c r="Q490" s="15"/>
      <c r="R490" s="15"/>
    </row>
    <row r="491" spans="1:18" hidden="1" x14ac:dyDescent="0.2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" hidden="1" x14ac:dyDescent="0.2">
      <c r="A492" s="35" t="s">
        <v>78</v>
      </c>
      <c r="B492" s="1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idden="1" x14ac:dyDescent="0.2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idden="1" x14ac:dyDescent="0.2">
      <c r="A494" s="27" t="s">
        <v>32</v>
      </c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idden="1" x14ac:dyDescent="0.2">
      <c r="A495" s="55">
        <v>1</v>
      </c>
      <c r="B495" s="8">
        <v>2</v>
      </c>
      <c r="C495" s="8">
        <v>3</v>
      </c>
      <c r="D495" s="8">
        <v>5</v>
      </c>
      <c r="E495" s="8">
        <v>7</v>
      </c>
      <c r="F495" s="8">
        <v>9</v>
      </c>
      <c r="G495" s="8"/>
      <c r="H495" s="8">
        <v>14</v>
      </c>
      <c r="I495" s="8">
        <v>15</v>
      </c>
      <c r="J495" s="8">
        <v>16</v>
      </c>
      <c r="K495" s="8">
        <v>17</v>
      </c>
      <c r="L495" s="8"/>
      <c r="M495" s="8">
        <v>18</v>
      </c>
      <c r="N495" s="8">
        <v>19</v>
      </c>
      <c r="O495" s="8">
        <v>20</v>
      </c>
      <c r="P495" s="8">
        <v>21</v>
      </c>
      <c r="Q495" s="8"/>
      <c r="R495" s="8"/>
    </row>
    <row r="496" spans="1:18" hidden="1" x14ac:dyDescent="0.2">
      <c r="A496" s="5">
        <v>222</v>
      </c>
      <c r="B496" s="5" t="s">
        <v>48</v>
      </c>
      <c r="C496" s="6">
        <v>200</v>
      </c>
      <c r="D496" s="33">
        <v>15.3</v>
      </c>
      <c r="E496" s="33">
        <v>23.2</v>
      </c>
      <c r="F496" s="33">
        <v>40.200000000000003</v>
      </c>
      <c r="G496" s="33"/>
      <c r="H496" s="33">
        <v>0.12</v>
      </c>
      <c r="I496" s="33">
        <v>0.4</v>
      </c>
      <c r="J496" s="33">
        <v>120</v>
      </c>
      <c r="K496" s="33">
        <v>1.6</v>
      </c>
      <c r="L496" s="33"/>
      <c r="M496" s="33">
        <v>260</v>
      </c>
      <c r="N496" s="33">
        <v>233.23</v>
      </c>
      <c r="O496" s="33">
        <v>44</v>
      </c>
      <c r="P496" s="33">
        <v>1.8</v>
      </c>
      <c r="Q496" s="33"/>
      <c r="R496" s="33"/>
    </row>
    <row r="497" spans="1:18" hidden="1" x14ac:dyDescent="0.2">
      <c r="A497" s="5" t="s">
        <v>4</v>
      </c>
      <c r="B497" s="5" t="s">
        <v>67</v>
      </c>
      <c r="C497" s="6">
        <v>20</v>
      </c>
      <c r="D497" s="33">
        <v>1.42</v>
      </c>
      <c r="E497" s="33">
        <v>1</v>
      </c>
      <c r="F497" s="33">
        <v>11.04</v>
      </c>
      <c r="G497" s="33"/>
      <c r="H497" s="33">
        <v>0.01</v>
      </c>
      <c r="I497" s="33">
        <v>0.2</v>
      </c>
      <c r="J497" s="33">
        <v>5</v>
      </c>
      <c r="K497" s="33">
        <v>0.02</v>
      </c>
      <c r="L497" s="33"/>
      <c r="M497" s="33">
        <v>63.4</v>
      </c>
      <c r="N497" s="33">
        <v>15.8</v>
      </c>
      <c r="O497" s="33">
        <v>6.8</v>
      </c>
      <c r="P497" s="33">
        <v>0.04</v>
      </c>
      <c r="Q497" s="33"/>
      <c r="R497" s="33"/>
    </row>
    <row r="498" spans="1:18" hidden="1" x14ac:dyDescent="0.2">
      <c r="A498" s="5">
        <v>377</v>
      </c>
      <c r="B498" s="17" t="s">
        <v>33</v>
      </c>
      <c r="C498" s="6" t="s">
        <v>107</v>
      </c>
      <c r="D498" s="33">
        <v>0.53</v>
      </c>
      <c r="E498" s="33"/>
      <c r="F498" s="33">
        <v>9.8699999999999992</v>
      </c>
      <c r="G498" s="33"/>
      <c r="H498" s="33"/>
      <c r="I498" s="33">
        <v>2.13</v>
      </c>
      <c r="J498" s="33"/>
      <c r="K498" s="33"/>
      <c r="L498" s="33"/>
      <c r="M498" s="33">
        <v>15.33</v>
      </c>
      <c r="N498" s="33">
        <v>23.2</v>
      </c>
      <c r="O498" s="33">
        <v>12.27</v>
      </c>
      <c r="P498" s="33">
        <v>2.13</v>
      </c>
      <c r="Q498" s="33"/>
      <c r="R498" s="33"/>
    </row>
    <row r="499" spans="1:18" hidden="1" x14ac:dyDescent="0.2">
      <c r="A499" s="5" t="s">
        <v>4</v>
      </c>
      <c r="B499" s="17" t="s">
        <v>5</v>
      </c>
      <c r="C499" s="6">
        <v>50</v>
      </c>
      <c r="D499" s="33">
        <v>3.95</v>
      </c>
      <c r="E499" s="33">
        <v>0.5</v>
      </c>
      <c r="F499" s="33">
        <v>24.15</v>
      </c>
      <c r="G499" s="33"/>
      <c r="H499" s="33">
        <v>0.05</v>
      </c>
      <c r="I499" s="33"/>
      <c r="J499" s="33"/>
      <c r="K499" s="33">
        <v>0.65</v>
      </c>
      <c r="L499" s="33"/>
      <c r="M499" s="33">
        <v>11.5</v>
      </c>
      <c r="N499" s="33">
        <v>43.5</v>
      </c>
      <c r="O499" s="33">
        <v>16.5</v>
      </c>
      <c r="P499" s="33">
        <v>0.55000000000000004</v>
      </c>
      <c r="Q499" s="33"/>
      <c r="R499" s="33"/>
    </row>
    <row r="500" spans="1:18" hidden="1" x14ac:dyDescent="0.2">
      <c r="A500" s="5"/>
      <c r="B500" s="11" t="s">
        <v>81</v>
      </c>
      <c r="C500" s="6"/>
      <c r="D500" s="33">
        <f t="shared" ref="D500:P500" si="28">SUM(D496:D499)</f>
        <v>21.2</v>
      </c>
      <c r="E500" s="33">
        <f t="shared" si="28"/>
        <v>24.7</v>
      </c>
      <c r="F500" s="33">
        <f t="shared" si="28"/>
        <v>85.259999999999991</v>
      </c>
      <c r="G500" s="33"/>
      <c r="H500" s="33">
        <f t="shared" si="28"/>
        <v>0.18</v>
      </c>
      <c r="I500" s="33">
        <f t="shared" si="28"/>
        <v>2.73</v>
      </c>
      <c r="J500" s="33">
        <f t="shared" si="28"/>
        <v>125</v>
      </c>
      <c r="K500" s="33">
        <f t="shared" si="28"/>
        <v>2.27</v>
      </c>
      <c r="L500" s="33"/>
      <c r="M500" s="33">
        <f t="shared" si="28"/>
        <v>350.22999999999996</v>
      </c>
      <c r="N500" s="33">
        <f t="shared" si="28"/>
        <v>315.73</v>
      </c>
      <c r="O500" s="33">
        <f t="shared" si="28"/>
        <v>79.569999999999993</v>
      </c>
      <c r="P500" s="33">
        <f t="shared" si="28"/>
        <v>4.5199999999999996</v>
      </c>
      <c r="Q500" s="33"/>
      <c r="R500" s="33"/>
    </row>
    <row r="501" spans="1:18" hidden="1" x14ac:dyDescent="0.2">
      <c r="A501" s="1"/>
      <c r="B501" s="18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idden="1" x14ac:dyDescent="0.2">
      <c r="A502" s="27" t="s">
        <v>21</v>
      </c>
      <c r="B502" s="18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idden="1" x14ac:dyDescent="0.2">
      <c r="A503" s="55">
        <v>1</v>
      </c>
      <c r="B503" s="8">
        <v>2</v>
      </c>
      <c r="C503" s="8">
        <v>3</v>
      </c>
      <c r="D503" s="8">
        <v>5</v>
      </c>
      <c r="E503" s="8">
        <v>7</v>
      </c>
      <c r="F503" s="8">
        <v>9</v>
      </c>
      <c r="G503" s="8"/>
      <c r="H503" s="8">
        <v>14</v>
      </c>
      <c r="I503" s="8">
        <v>15</v>
      </c>
      <c r="J503" s="8">
        <v>16</v>
      </c>
      <c r="K503" s="8">
        <v>17</v>
      </c>
      <c r="L503" s="8"/>
      <c r="M503" s="8">
        <v>18</v>
      </c>
      <c r="N503" s="8">
        <v>19</v>
      </c>
      <c r="O503" s="8">
        <v>20</v>
      </c>
      <c r="P503" s="8">
        <v>21</v>
      </c>
      <c r="Q503" s="8"/>
      <c r="R503" s="8"/>
    </row>
    <row r="504" spans="1:18" hidden="1" x14ac:dyDescent="0.2">
      <c r="A504" s="5">
        <v>45</v>
      </c>
      <c r="B504" s="17" t="s">
        <v>73</v>
      </c>
      <c r="C504" s="6">
        <v>100</v>
      </c>
      <c r="D504" s="33">
        <v>1.33</v>
      </c>
      <c r="E504" s="33">
        <v>6.08</v>
      </c>
      <c r="F504" s="33">
        <v>8.52</v>
      </c>
      <c r="G504" s="33"/>
      <c r="H504" s="33">
        <v>0.02</v>
      </c>
      <c r="I504" s="33">
        <v>24.43</v>
      </c>
      <c r="J504" s="33"/>
      <c r="K504" s="33">
        <v>2.31</v>
      </c>
      <c r="L504" s="33"/>
      <c r="M504" s="33">
        <v>43</v>
      </c>
      <c r="N504" s="33">
        <v>28.32</v>
      </c>
      <c r="O504" s="33">
        <v>16</v>
      </c>
      <c r="P504" s="33">
        <v>0.52</v>
      </c>
      <c r="Q504" s="33"/>
      <c r="R504" s="33"/>
    </row>
    <row r="505" spans="1:18" hidden="1" x14ac:dyDescent="0.2">
      <c r="A505" s="5">
        <v>96</v>
      </c>
      <c r="B505" s="5" t="s">
        <v>44</v>
      </c>
      <c r="C505" s="6">
        <v>250</v>
      </c>
      <c r="D505" s="33">
        <v>2.6</v>
      </c>
      <c r="E505" s="33">
        <v>2.5</v>
      </c>
      <c r="F505" s="33">
        <v>16.98</v>
      </c>
      <c r="G505" s="33"/>
      <c r="H505" s="33">
        <v>0.1</v>
      </c>
      <c r="I505" s="33">
        <v>7.5</v>
      </c>
      <c r="J505" s="33"/>
      <c r="K505" s="33">
        <v>2.4</v>
      </c>
      <c r="L505" s="33"/>
      <c r="M505" s="33">
        <v>38.5</v>
      </c>
      <c r="N505" s="33">
        <v>115.45</v>
      </c>
      <c r="O505" s="33">
        <v>31.75</v>
      </c>
      <c r="P505" s="33">
        <v>1</v>
      </c>
      <c r="Q505" s="33"/>
      <c r="R505" s="33"/>
    </row>
    <row r="506" spans="1:18" hidden="1" x14ac:dyDescent="0.2">
      <c r="A506" s="5">
        <v>280</v>
      </c>
      <c r="B506" s="17" t="s">
        <v>68</v>
      </c>
      <c r="C506" s="6">
        <v>105</v>
      </c>
      <c r="D506" s="33">
        <v>21.32</v>
      </c>
      <c r="E506" s="33">
        <v>9.93</v>
      </c>
      <c r="F506" s="33">
        <v>0.87</v>
      </c>
      <c r="G506" s="33"/>
      <c r="H506" s="33">
        <v>0.08</v>
      </c>
      <c r="I506" s="33">
        <v>1</v>
      </c>
      <c r="J506" s="33">
        <v>20</v>
      </c>
      <c r="K506" s="33">
        <v>1.2</v>
      </c>
      <c r="L506" s="33"/>
      <c r="M506" s="33">
        <v>14.74</v>
      </c>
      <c r="N506" s="33">
        <v>219.3</v>
      </c>
      <c r="O506" s="33">
        <v>26.88</v>
      </c>
      <c r="P506" s="33">
        <v>3.34</v>
      </c>
      <c r="Q506" s="33"/>
      <c r="R506" s="33"/>
    </row>
    <row r="507" spans="1:18" hidden="1" x14ac:dyDescent="0.2">
      <c r="A507" s="5">
        <v>321</v>
      </c>
      <c r="B507" s="17" t="s">
        <v>39</v>
      </c>
      <c r="C507" s="6">
        <v>200</v>
      </c>
      <c r="D507" s="33">
        <v>5.8</v>
      </c>
      <c r="E507" s="33">
        <v>4.8</v>
      </c>
      <c r="F507" s="33">
        <v>44.28</v>
      </c>
      <c r="G507" s="33"/>
      <c r="H507" s="33">
        <v>0.08</v>
      </c>
      <c r="I507" s="33">
        <v>43.2</v>
      </c>
      <c r="J507" s="33"/>
      <c r="K507" s="33">
        <v>2.2000000000000002</v>
      </c>
      <c r="L507" s="33"/>
      <c r="M507" s="33">
        <v>151.6</v>
      </c>
      <c r="N507" s="33">
        <v>119</v>
      </c>
      <c r="O507" s="33">
        <v>57.2</v>
      </c>
      <c r="P507" s="33">
        <v>4.5999999999999996</v>
      </c>
      <c r="Q507" s="33"/>
      <c r="R507" s="33"/>
    </row>
    <row r="508" spans="1:18" hidden="1" x14ac:dyDescent="0.2">
      <c r="A508" s="5">
        <v>349</v>
      </c>
      <c r="B508" s="17" t="s">
        <v>53</v>
      </c>
      <c r="C508" s="6">
        <v>200</v>
      </c>
      <c r="D508" s="33">
        <v>1.1599999999999999</v>
      </c>
      <c r="E508" s="33">
        <v>0.3</v>
      </c>
      <c r="F508" s="33">
        <v>47.26</v>
      </c>
      <c r="G508" s="33"/>
      <c r="H508" s="33">
        <v>0.02</v>
      </c>
      <c r="I508" s="33">
        <v>0.8</v>
      </c>
      <c r="J508" s="33"/>
      <c r="K508" s="33">
        <v>0.2</v>
      </c>
      <c r="L508" s="33"/>
      <c r="M508" s="33">
        <v>5.84</v>
      </c>
      <c r="N508" s="33">
        <v>46</v>
      </c>
      <c r="O508" s="33">
        <v>33</v>
      </c>
      <c r="P508" s="33">
        <v>0.96</v>
      </c>
      <c r="Q508" s="33"/>
      <c r="R508" s="33"/>
    </row>
    <row r="509" spans="1:18" hidden="1" x14ac:dyDescent="0.2">
      <c r="A509" s="5" t="s">
        <v>4</v>
      </c>
      <c r="B509" s="17" t="s">
        <v>23</v>
      </c>
      <c r="C509" s="6">
        <v>60</v>
      </c>
      <c r="D509" s="33">
        <v>3.36</v>
      </c>
      <c r="E509" s="33">
        <v>0.66</v>
      </c>
      <c r="F509" s="33">
        <v>29.64</v>
      </c>
      <c r="G509" s="33"/>
      <c r="H509" s="33">
        <v>7.0000000000000007E-2</v>
      </c>
      <c r="I509" s="33"/>
      <c r="J509" s="33"/>
      <c r="K509" s="33">
        <v>0.54</v>
      </c>
      <c r="L509" s="33"/>
      <c r="M509" s="33">
        <v>13.8</v>
      </c>
      <c r="N509" s="33">
        <v>63.6</v>
      </c>
      <c r="O509" s="33">
        <v>15</v>
      </c>
      <c r="P509" s="33">
        <v>1.86</v>
      </c>
      <c r="Q509" s="33"/>
      <c r="R509" s="33"/>
    </row>
    <row r="510" spans="1:18" hidden="1" x14ac:dyDescent="0.2">
      <c r="A510" s="5">
        <v>338</v>
      </c>
      <c r="B510" s="17" t="s">
        <v>24</v>
      </c>
      <c r="C510" s="6">
        <v>100</v>
      </c>
      <c r="D510" s="33">
        <v>1.5066289999999998</v>
      </c>
      <c r="E510" s="33">
        <v>0.50665399999999994</v>
      </c>
      <c r="F510" s="33">
        <v>20.999475</v>
      </c>
      <c r="G510" s="33"/>
      <c r="H510" s="33">
        <v>3.9999E-2</v>
      </c>
      <c r="I510" s="33">
        <v>9.9997499999999988</v>
      </c>
      <c r="J510" s="33">
        <v>0</v>
      </c>
      <c r="K510" s="33">
        <v>0.39998999999999996</v>
      </c>
      <c r="L510" s="33"/>
      <c r="M510" s="33">
        <v>7.9997999999999996</v>
      </c>
      <c r="N510" s="33">
        <v>27.999299999999998</v>
      </c>
      <c r="O510" s="33">
        <v>41.998950000000001</v>
      </c>
      <c r="P510" s="33">
        <v>0.59998499999999999</v>
      </c>
      <c r="Q510" s="33"/>
      <c r="R510" s="33"/>
    </row>
    <row r="511" spans="1:18" hidden="1" x14ac:dyDescent="0.2">
      <c r="A511" s="5"/>
      <c r="B511" s="11" t="s">
        <v>25</v>
      </c>
      <c r="C511" s="6"/>
      <c r="D511" s="33">
        <f t="shared" ref="D511:P511" si="29">SUM(D504:D510)</f>
        <v>37.076628999999997</v>
      </c>
      <c r="E511" s="33">
        <f t="shared" si="29"/>
        <v>24.776654000000001</v>
      </c>
      <c r="F511" s="33">
        <f t="shared" si="29"/>
        <v>168.549475</v>
      </c>
      <c r="G511" s="33"/>
      <c r="H511" s="33">
        <f t="shared" si="29"/>
        <v>0.40999900000000006</v>
      </c>
      <c r="I511" s="33">
        <f t="shared" si="29"/>
        <v>86.929749999999984</v>
      </c>
      <c r="J511" s="33">
        <f t="shared" si="29"/>
        <v>20</v>
      </c>
      <c r="K511" s="33">
        <f t="shared" si="29"/>
        <v>9.2499899999999986</v>
      </c>
      <c r="L511" s="33"/>
      <c r="M511" s="33">
        <f t="shared" si="29"/>
        <v>275.47979999999995</v>
      </c>
      <c r="N511" s="33">
        <f t="shared" si="29"/>
        <v>619.66930000000002</v>
      </c>
      <c r="O511" s="33">
        <f t="shared" si="29"/>
        <v>221.82894999999999</v>
      </c>
      <c r="P511" s="33">
        <f t="shared" si="29"/>
        <v>12.879984999999998</v>
      </c>
      <c r="Q511" s="33"/>
      <c r="R511" s="33"/>
    </row>
    <row r="512" spans="1:18" ht="15" hidden="1" x14ac:dyDescent="0.2">
      <c r="A512" s="5"/>
      <c r="B512" s="10" t="s">
        <v>26</v>
      </c>
      <c r="C512" s="6"/>
      <c r="D512" s="15">
        <f t="shared" ref="D512:P512" si="30">D511+D500</f>
        <v>58.276629</v>
      </c>
      <c r="E512" s="15">
        <f t="shared" si="30"/>
        <v>49.476653999999996</v>
      </c>
      <c r="F512" s="15">
        <f t="shared" si="30"/>
        <v>253.80947499999999</v>
      </c>
      <c r="G512" s="15"/>
      <c r="H512" s="15">
        <f t="shared" si="30"/>
        <v>0.58999900000000005</v>
      </c>
      <c r="I512" s="15">
        <f t="shared" si="30"/>
        <v>89.659749999999988</v>
      </c>
      <c r="J512" s="15">
        <f t="shared" si="30"/>
        <v>145</v>
      </c>
      <c r="K512" s="15">
        <f t="shared" si="30"/>
        <v>11.519989999999998</v>
      </c>
      <c r="L512" s="15"/>
      <c r="M512" s="15">
        <f t="shared" si="30"/>
        <v>625.70979999999986</v>
      </c>
      <c r="N512" s="15">
        <f t="shared" si="30"/>
        <v>935.39930000000004</v>
      </c>
      <c r="O512" s="15">
        <f t="shared" si="30"/>
        <v>301.39895000000001</v>
      </c>
      <c r="P512" s="15">
        <f t="shared" si="30"/>
        <v>17.399984999999997</v>
      </c>
      <c r="Q512" s="15"/>
      <c r="R512" s="15"/>
    </row>
    <row r="513" spans="1:18" hidden="1" x14ac:dyDescent="0.2">
      <c r="A513" s="1"/>
      <c r="B513" s="18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5" hidden="1" x14ac:dyDescent="0.2">
      <c r="A514" s="35" t="s">
        <v>79</v>
      </c>
      <c r="B514" s="18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idden="1" x14ac:dyDescent="0.2">
      <c r="A515" s="1"/>
      <c r="B515" s="18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idden="1" x14ac:dyDescent="0.2">
      <c r="A516" s="27" t="s">
        <v>32</v>
      </c>
      <c r="B516" s="18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idden="1" x14ac:dyDescent="0.2">
      <c r="A517" s="55">
        <v>1</v>
      </c>
      <c r="B517" s="8">
        <v>2</v>
      </c>
      <c r="C517" s="8">
        <v>3</v>
      </c>
      <c r="D517" s="8">
        <v>5</v>
      </c>
      <c r="E517" s="8">
        <v>7</v>
      </c>
      <c r="F517" s="8">
        <v>9</v>
      </c>
      <c r="G517" s="8"/>
      <c r="H517" s="8">
        <v>14</v>
      </c>
      <c r="I517" s="8">
        <v>15</v>
      </c>
      <c r="J517" s="8">
        <v>16</v>
      </c>
      <c r="K517" s="8">
        <v>17</v>
      </c>
      <c r="L517" s="8"/>
      <c r="M517" s="8">
        <v>18</v>
      </c>
      <c r="N517" s="8">
        <v>19</v>
      </c>
      <c r="O517" s="8">
        <v>20</v>
      </c>
      <c r="P517" s="8">
        <v>21</v>
      </c>
      <c r="Q517" s="8"/>
      <c r="R517" s="8"/>
    </row>
    <row r="518" spans="1:18" hidden="1" x14ac:dyDescent="0.2">
      <c r="A518" s="5">
        <v>183</v>
      </c>
      <c r="B518" s="17" t="s">
        <v>74</v>
      </c>
      <c r="C518" s="6">
        <v>250</v>
      </c>
      <c r="D518" s="33">
        <v>14</v>
      </c>
      <c r="E518" s="33">
        <v>10</v>
      </c>
      <c r="F518" s="33">
        <v>20</v>
      </c>
      <c r="G518" s="33"/>
      <c r="H518" s="33">
        <v>0.2</v>
      </c>
      <c r="I518" s="33"/>
      <c r="J518" s="33"/>
      <c r="K518" s="33">
        <v>2.25</v>
      </c>
      <c r="L518" s="33"/>
      <c r="M518" s="33">
        <v>30</v>
      </c>
      <c r="N518" s="33">
        <v>180</v>
      </c>
      <c r="O518" s="33">
        <v>122.5</v>
      </c>
      <c r="P518" s="33">
        <v>4</v>
      </c>
      <c r="Q518" s="33"/>
      <c r="R518" s="33"/>
    </row>
    <row r="519" spans="1:18" s="18" customFormat="1" hidden="1" x14ac:dyDescent="0.2">
      <c r="A519" s="14">
        <v>3</v>
      </c>
      <c r="B519" s="18" t="s">
        <v>98</v>
      </c>
      <c r="C519" s="28">
        <v>50</v>
      </c>
      <c r="D519" s="29">
        <v>5.8</v>
      </c>
      <c r="E519" s="29">
        <v>15</v>
      </c>
      <c r="F519" s="29">
        <v>14.83</v>
      </c>
      <c r="G519" s="29"/>
      <c r="H519" s="29">
        <v>0.04</v>
      </c>
      <c r="I519" s="29">
        <v>0.11</v>
      </c>
      <c r="J519" s="29">
        <v>59</v>
      </c>
      <c r="K519" s="29"/>
      <c r="L519" s="29"/>
      <c r="M519" s="29">
        <v>139.19999999999999</v>
      </c>
      <c r="N519" s="29">
        <v>96</v>
      </c>
      <c r="O519" s="29">
        <v>9.4499999999999993</v>
      </c>
      <c r="P519" s="29">
        <v>0.49</v>
      </c>
      <c r="Q519" s="29"/>
      <c r="R519" s="29"/>
    </row>
    <row r="520" spans="1:18" hidden="1" x14ac:dyDescent="0.2">
      <c r="A520" s="5">
        <v>379</v>
      </c>
      <c r="B520" s="17" t="s">
        <v>3</v>
      </c>
      <c r="C520" s="6">
        <v>200</v>
      </c>
      <c r="D520" s="33">
        <v>3.6</v>
      </c>
      <c r="E520" s="33">
        <v>2.67</v>
      </c>
      <c r="F520" s="33">
        <v>29.2</v>
      </c>
      <c r="G520" s="33"/>
      <c r="H520" s="33">
        <v>0.03</v>
      </c>
      <c r="I520" s="33">
        <v>1.47</v>
      </c>
      <c r="J520" s="33"/>
      <c r="K520" s="33"/>
      <c r="L520" s="33"/>
      <c r="M520" s="33">
        <v>158.66999999999999</v>
      </c>
      <c r="N520" s="33">
        <v>132</v>
      </c>
      <c r="O520" s="33">
        <v>29.33</v>
      </c>
      <c r="P520" s="33">
        <v>2.4</v>
      </c>
      <c r="Q520" s="33"/>
      <c r="R520" s="33"/>
    </row>
    <row r="521" spans="1:18" hidden="1" x14ac:dyDescent="0.2">
      <c r="A521" s="5" t="s">
        <v>4</v>
      </c>
      <c r="B521" s="17" t="s">
        <v>5</v>
      </c>
      <c r="C521" s="6">
        <v>50</v>
      </c>
      <c r="D521" s="33">
        <v>3.95</v>
      </c>
      <c r="E521" s="33">
        <v>0.5</v>
      </c>
      <c r="F521" s="33">
        <v>24.15</v>
      </c>
      <c r="G521" s="33"/>
      <c r="H521" s="33">
        <v>0.05</v>
      </c>
      <c r="I521" s="33"/>
      <c r="J521" s="33"/>
      <c r="K521" s="33">
        <v>0.65</v>
      </c>
      <c r="L521" s="33"/>
      <c r="M521" s="33">
        <v>11.5</v>
      </c>
      <c r="N521" s="33">
        <v>43.5</v>
      </c>
      <c r="O521" s="33">
        <v>16.5</v>
      </c>
      <c r="P521" s="33">
        <v>0.55000000000000004</v>
      </c>
      <c r="Q521" s="33"/>
      <c r="R521" s="33"/>
    </row>
    <row r="522" spans="1:18" hidden="1" x14ac:dyDescent="0.2">
      <c r="A522" s="5"/>
      <c r="B522" s="10" t="s">
        <v>81</v>
      </c>
      <c r="C522" s="6"/>
      <c r="D522" s="33">
        <f t="shared" ref="D522:P522" si="31">SUM(D518:D521)</f>
        <v>27.35</v>
      </c>
      <c r="E522" s="33">
        <f t="shared" si="31"/>
        <v>28.17</v>
      </c>
      <c r="F522" s="33">
        <f t="shared" si="31"/>
        <v>88.18</v>
      </c>
      <c r="G522" s="33"/>
      <c r="H522" s="33">
        <f t="shared" si="31"/>
        <v>0.32</v>
      </c>
      <c r="I522" s="33">
        <f t="shared" si="31"/>
        <v>1.58</v>
      </c>
      <c r="J522" s="33">
        <f t="shared" si="31"/>
        <v>59</v>
      </c>
      <c r="K522" s="33">
        <f t="shared" si="31"/>
        <v>2.9</v>
      </c>
      <c r="L522" s="33"/>
      <c r="M522" s="33">
        <f t="shared" si="31"/>
        <v>339.37</v>
      </c>
      <c r="N522" s="33">
        <f t="shared" si="31"/>
        <v>451.5</v>
      </c>
      <c r="O522" s="33">
        <f t="shared" si="31"/>
        <v>177.77999999999997</v>
      </c>
      <c r="P522" s="33">
        <f t="shared" si="31"/>
        <v>7.44</v>
      </c>
      <c r="Q522" s="33"/>
      <c r="R522" s="33"/>
    </row>
    <row r="523" spans="1:18" hidden="1" x14ac:dyDescent="0.2">
      <c r="A523" s="1"/>
      <c r="B523" s="18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idden="1" x14ac:dyDescent="0.2">
      <c r="A524" s="27" t="s">
        <v>21</v>
      </c>
      <c r="B524" s="18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idden="1" x14ac:dyDescent="0.2">
      <c r="A525" s="55">
        <v>1</v>
      </c>
      <c r="B525" s="8">
        <v>2</v>
      </c>
      <c r="C525" s="8">
        <v>3</v>
      </c>
      <c r="D525" s="8">
        <v>5</v>
      </c>
      <c r="E525" s="8">
        <v>7</v>
      </c>
      <c r="F525" s="8">
        <v>9</v>
      </c>
      <c r="G525" s="8"/>
      <c r="H525" s="8">
        <v>14</v>
      </c>
      <c r="I525" s="8">
        <v>15</v>
      </c>
      <c r="J525" s="8">
        <v>16</v>
      </c>
      <c r="K525" s="8">
        <v>17</v>
      </c>
      <c r="L525" s="8"/>
      <c r="M525" s="8">
        <v>18</v>
      </c>
      <c r="N525" s="8">
        <v>19</v>
      </c>
      <c r="O525" s="8">
        <v>20</v>
      </c>
      <c r="P525" s="8">
        <v>21</v>
      </c>
      <c r="Q525" s="8"/>
      <c r="R525" s="8"/>
    </row>
    <row r="526" spans="1:18" ht="15.75" hidden="1" customHeight="1" x14ac:dyDescent="0.2">
      <c r="A526" s="5">
        <v>23</v>
      </c>
      <c r="B526" s="64" t="s">
        <v>69</v>
      </c>
      <c r="C526" s="6">
        <v>100</v>
      </c>
      <c r="D526" s="33">
        <v>1.1100000000000001</v>
      </c>
      <c r="E526" s="33">
        <v>6.18</v>
      </c>
      <c r="F526" s="33">
        <v>4.62</v>
      </c>
      <c r="G526" s="33"/>
      <c r="H526" s="33">
        <v>0.09</v>
      </c>
      <c r="I526" s="33">
        <v>20.3</v>
      </c>
      <c r="J526" s="33"/>
      <c r="K526" s="33">
        <v>3.37</v>
      </c>
      <c r="L526" s="33"/>
      <c r="M526" s="33">
        <v>17.21</v>
      </c>
      <c r="N526" s="33">
        <v>32.119999999999997</v>
      </c>
      <c r="O526" s="33">
        <v>17.62</v>
      </c>
      <c r="P526" s="33">
        <v>0.83</v>
      </c>
      <c r="Q526" s="33"/>
      <c r="R526" s="33"/>
    </row>
    <row r="527" spans="1:18" hidden="1" x14ac:dyDescent="0.2">
      <c r="A527" s="5">
        <v>88</v>
      </c>
      <c r="B527" s="19" t="s">
        <v>56</v>
      </c>
      <c r="C527" s="6">
        <v>300</v>
      </c>
      <c r="D527" s="33">
        <v>3.16</v>
      </c>
      <c r="E527" s="33">
        <v>10.97</v>
      </c>
      <c r="F527" s="33">
        <v>9.75</v>
      </c>
      <c r="G527" s="33"/>
      <c r="H527" s="33">
        <v>0.09</v>
      </c>
      <c r="I527" s="33">
        <v>22.17</v>
      </c>
      <c r="J527" s="33"/>
      <c r="K527" s="33">
        <v>2.85</v>
      </c>
      <c r="L527" s="33"/>
      <c r="M527" s="33">
        <v>40.770000000000003</v>
      </c>
      <c r="N527" s="33">
        <v>46.91</v>
      </c>
      <c r="O527" s="33">
        <v>26.64</v>
      </c>
      <c r="P527" s="33">
        <v>0.99</v>
      </c>
      <c r="Q527" s="33"/>
      <c r="R527" s="33"/>
    </row>
    <row r="528" spans="1:18" hidden="1" x14ac:dyDescent="0.2">
      <c r="A528" s="5">
        <v>284</v>
      </c>
      <c r="B528" s="17" t="s">
        <v>70</v>
      </c>
      <c r="C528" s="6">
        <v>300</v>
      </c>
      <c r="D528" s="33">
        <v>21.19</v>
      </c>
      <c r="E528" s="33">
        <v>15.56</v>
      </c>
      <c r="F528" s="33">
        <v>61.25</v>
      </c>
      <c r="G528" s="33"/>
      <c r="H528" s="33">
        <v>0.17</v>
      </c>
      <c r="I528" s="33">
        <v>1.5</v>
      </c>
      <c r="J528" s="33">
        <v>75</v>
      </c>
      <c r="K528" s="33">
        <v>1.1299999999999999</v>
      </c>
      <c r="L528" s="33"/>
      <c r="M528" s="33">
        <v>90.38</v>
      </c>
      <c r="N528" s="33">
        <v>155</v>
      </c>
      <c r="O528" s="33">
        <v>70.13</v>
      </c>
      <c r="P528" s="33">
        <v>3</v>
      </c>
      <c r="Q528" s="33"/>
      <c r="R528" s="33"/>
    </row>
    <row r="529" spans="1:18" hidden="1" x14ac:dyDescent="0.2">
      <c r="A529" s="5">
        <v>342</v>
      </c>
      <c r="B529" s="19" t="s">
        <v>93</v>
      </c>
      <c r="C529" s="6">
        <v>200</v>
      </c>
      <c r="D529" s="33">
        <v>0.36</v>
      </c>
      <c r="E529" s="33">
        <v>0.04</v>
      </c>
      <c r="F529" s="33">
        <v>23.56</v>
      </c>
      <c r="G529" s="33"/>
      <c r="H529" s="33">
        <v>0.01</v>
      </c>
      <c r="I529" s="33">
        <v>1.8</v>
      </c>
      <c r="J529" s="33"/>
      <c r="K529" s="33">
        <v>0.4</v>
      </c>
      <c r="L529" s="33"/>
      <c r="M529" s="33">
        <v>11.8</v>
      </c>
      <c r="N529" s="33">
        <v>10.4</v>
      </c>
      <c r="O529" s="33">
        <v>3.2</v>
      </c>
      <c r="P529" s="33">
        <v>0.34</v>
      </c>
      <c r="Q529" s="33"/>
      <c r="R529" s="33"/>
    </row>
    <row r="530" spans="1:18" hidden="1" x14ac:dyDescent="0.2">
      <c r="A530" s="5" t="s">
        <v>4</v>
      </c>
      <c r="B530" s="19" t="s">
        <v>5</v>
      </c>
      <c r="C530" s="6">
        <v>30</v>
      </c>
      <c r="D530" s="33">
        <v>2.37</v>
      </c>
      <c r="E530" s="33">
        <v>0.3</v>
      </c>
      <c r="F530" s="33">
        <v>14.49</v>
      </c>
      <c r="G530" s="33"/>
      <c r="H530" s="33">
        <v>0.03</v>
      </c>
      <c r="I530" s="33"/>
      <c r="J530" s="33"/>
      <c r="K530" s="33">
        <v>0.39</v>
      </c>
      <c r="L530" s="33"/>
      <c r="M530" s="33">
        <v>6.9</v>
      </c>
      <c r="N530" s="33">
        <v>26.1</v>
      </c>
      <c r="O530" s="33">
        <v>9.9</v>
      </c>
      <c r="P530" s="33">
        <v>0.33</v>
      </c>
      <c r="Q530" s="33"/>
      <c r="R530" s="33"/>
    </row>
    <row r="531" spans="1:18" hidden="1" x14ac:dyDescent="0.2">
      <c r="A531" s="5" t="s">
        <v>4</v>
      </c>
      <c r="B531" s="19" t="s">
        <v>23</v>
      </c>
      <c r="C531" s="6">
        <v>60</v>
      </c>
      <c r="D531" s="33">
        <v>3.36</v>
      </c>
      <c r="E531" s="33">
        <v>0.66</v>
      </c>
      <c r="F531" s="33">
        <v>29.64</v>
      </c>
      <c r="G531" s="33"/>
      <c r="H531" s="33">
        <v>7.0000000000000007E-2</v>
      </c>
      <c r="I531" s="33"/>
      <c r="J531" s="33"/>
      <c r="K531" s="33">
        <v>0.54</v>
      </c>
      <c r="L531" s="33"/>
      <c r="M531" s="33">
        <v>13.8</v>
      </c>
      <c r="N531" s="33">
        <v>63.6</v>
      </c>
      <c r="O531" s="33">
        <v>15</v>
      </c>
      <c r="P531" s="33">
        <v>1.86</v>
      </c>
      <c r="Q531" s="33"/>
      <c r="R531" s="33"/>
    </row>
    <row r="532" spans="1:18" hidden="1" outlineLevel="1" x14ac:dyDescent="0.2">
      <c r="A532" s="55">
        <v>338</v>
      </c>
      <c r="B532" s="17" t="s">
        <v>6</v>
      </c>
      <c r="C532" s="28">
        <v>100</v>
      </c>
      <c r="D532" s="29">
        <v>0.39998999999999996</v>
      </c>
      <c r="E532" s="29">
        <v>0.39998999999999996</v>
      </c>
      <c r="F532" s="29">
        <v>9.7997549999999993</v>
      </c>
      <c r="G532" s="29"/>
      <c r="H532" s="29">
        <v>2.6665999999999999E-2</v>
      </c>
      <c r="I532" s="29">
        <v>9.9997499999999988</v>
      </c>
      <c r="J532" s="29">
        <v>0</v>
      </c>
      <c r="K532" s="29">
        <v>0.19999499999999998</v>
      </c>
      <c r="L532" s="29"/>
      <c r="M532" s="29">
        <v>15.999599999999999</v>
      </c>
      <c r="N532" s="29">
        <v>10.999725</v>
      </c>
      <c r="O532" s="29">
        <v>8.9997749999999996</v>
      </c>
      <c r="P532" s="29">
        <v>2.1999449999999996</v>
      </c>
      <c r="Q532" s="29"/>
      <c r="R532" s="29"/>
    </row>
    <row r="533" spans="1:18" hidden="1" collapsed="1" x14ac:dyDescent="0.2">
      <c r="A533" s="5"/>
      <c r="B533" s="20" t="s">
        <v>25</v>
      </c>
      <c r="C533" s="6"/>
      <c r="D533" s="33">
        <f t="shared" ref="D533:P533" si="32">SUM(D526:D532)</f>
        <v>31.94999</v>
      </c>
      <c r="E533" s="33">
        <f t="shared" si="32"/>
        <v>34.109989999999996</v>
      </c>
      <c r="F533" s="33">
        <f t="shared" si="32"/>
        <v>153.10975500000001</v>
      </c>
      <c r="G533" s="33"/>
      <c r="H533" s="33">
        <f t="shared" si="32"/>
        <v>0.48666600000000004</v>
      </c>
      <c r="I533" s="33">
        <f t="shared" si="32"/>
        <v>55.769749999999995</v>
      </c>
      <c r="J533" s="33">
        <f t="shared" si="32"/>
        <v>75</v>
      </c>
      <c r="K533" s="33">
        <f t="shared" si="32"/>
        <v>8.8799949999999992</v>
      </c>
      <c r="L533" s="33"/>
      <c r="M533" s="33">
        <f t="shared" si="32"/>
        <v>196.85960000000003</v>
      </c>
      <c r="N533" s="33">
        <f t="shared" si="32"/>
        <v>345.12972500000006</v>
      </c>
      <c r="O533" s="33">
        <f t="shared" si="32"/>
        <v>151.48977500000001</v>
      </c>
      <c r="P533" s="33">
        <f t="shared" si="32"/>
        <v>9.549945000000001</v>
      </c>
      <c r="Q533" s="33"/>
      <c r="R533" s="33"/>
    </row>
    <row r="534" spans="1:18" ht="15" hidden="1" x14ac:dyDescent="0.2">
      <c r="A534" s="5"/>
      <c r="B534" s="21" t="s">
        <v>26</v>
      </c>
      <c r="C534" s="6"/>
      <c r="D534" s="15">
        <f t="shared" ref="D534:P534" si="33">D533+D522</f>
        <v>59.299990000000001</v>
      </c>
      <c r="E534" s="15">
        <f t="shared" si="33"/>
        <v>62.279989999999998</v>
      </c>
      <c r="F534" s="15">
        <f t="shared" si="33"/>
        <v>241.28975500000001</v>
      </c>
      <c r="G534" s="15"/>
      <c r="H534" s="15">
        <f t="shared" si="33"/>
        <v>0.80666600000000011</v>
      </c>
      <c r="I534" s="15">
        <f t="shared" si="33"/>
        <v>57.349749999999993</v>
      </c>
      <c r="J534" s="15">
        <f t="shared" si="33"/>
        <v>134</v>
      </c>
      <c r="K534" s="15">
        <f t="shared" si="33"/>
        <v>11.779995</v>
      </c>
      <c r="L534" s="15"/>
      <c r="M534" s="15">
        <f t="shared" si="33"/>
        <v>536.2296</v>
      </c>
      <c r="N534" s="15">
        <f t="shared" si="33"/>
        <v>796.62972500000001</v>
      </c>
      <c r="O534" s="15">
        <f t="shared" si="33"/>
        <v>329.26977499999998</v>
      </c>
      <c r="P534" s="15">
        <f t="shared" si="33"/>
        <v>16.989945000000002</v>
      </c>
      <c r="Q534" s="15"/>
      <c r="R534" s="15"/>
    </row>
    <row r="535" spans="1:18" hidden="1" x14ac:dyDescent="0.2">
      <c r="A535" s="1"/>
      <c r="B535" s="18"/>
      <c r="C535" s="2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</row>
    <row r="536" spans="1:18" ht="15" hidden="1" x14ac:dyDescent="0.2">
      <c r="A536" s="35" t="s">
        <v>80</v>
      </c>
      <c r="B536" s="18"/>
      <c r="C536" s="2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</row>
    <row r="537" spans="1:18" hidden="1" x14ac:dyDescent="0.2">
      <c r="A537" s="1"/>
      <c r="B537" s="18"/>
      <c r="C537" s="2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</row>
    <row r="538" spans="1:18" hidden="1" x14ac:dyDescent="0.2">
      <c r="A538" s="27" t="s">
        <v>32</v>
      </c>
      <c r="B538" s="18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idden="1" x14ac:dyDescent="0.2">
      <c r="A539" s="55">
        <v>1</v>
      </c>
      <c r="B539" s="8">
        <v>2</v>
      </c>
      <c r="C539" s="8">
        <v>3</v>
      </c>
      <c r="D539" s="8">
        <v>5</v>
      </c>
      <c r="E539" s="8">
        <v>7</v>
      </c>
      <c r="F539" s="8">
        <v>9</v>
      </c>
      <c r="G539" s="8"/>
      <c r="H539" s="8">
        <v>14</v>
      </c>
      <c r="I539" s="8">
        <v>15</v>
      </c>
      <c r="J539" s="8">
        <v>16</v>
      </c>
      <c r="K539" s="8">
        <v>17</v>
      </c>
      <c r="L539" s="8"/>
      <c r="M539" s="8">
        <v>18</v>
      </c>
      <c r="N539" s="8">
        <v>19</v>
      </c>
      <c r="O539" s="8">
        <v>20</v>
      </c>
      <c r="P539" s="8">
        <v>21</v>
      </c>
      <c r="Q539" s="8"/>
      <c r="R539" s="8"/>
    </row>
    <row r="540" spans="1:18" hidden="1" x14ac:dyDescent="0.2">
      <c r="A540" s="5">
        <v>176</v>
      </c>
      <c r="B540" s="17" t="s">
        <v>72</v>
      </c>
      <c r="C540" s="6" t="s">
        <v>52</v>
      </c>
      <c r="D540" s="33">
        <v>4.2</v>
      </c>
      <c r="E540" s="33">
        <v>7.8</v>
      </c>
      <c r="F540" s="33">
        <v>32.97</v>
      </c>
      <c r="G540" s="33"/>
      <c r="H540" s="33">
        <v>0.11</v>
      </c>
      <c r="I540" s="33">
        <v>10.29</v>
      </c>
      <c r="J540" s="33">
        <v>29.4</v>
      </c>
      <c r="K540" s="33">
        <v>2.1</v>
      </c>
      <c r="L540" s="33"/>
      <c r="M540" s="33">
        <v>60.9</v>
      </c>
      <c r="N540" s="33">
        <v>65.099999999999994</v>
      </c>
      <c r="O540" s="33">
        <v>29.4</v>
      </c>
      <c r="P540" s="33">
        <v>1.05</v>
      </c>
      <c r="Q540" s="33"/>
      <c r="R540" s="33"/>
    </row>
    <row r="541" spans="1:18" hidden="1" x14ac:dyDescent="0.2">
      <c r="A541" s="55">
        <v>15</v>
      </c>
      <c r="B541" s="9" t="s">
        <v>1</v>
      </c>
      <c r="C541" s="28">
        <v>30</v>
      </c>
      <c r="D541" s="29">
        <v>6.96</v>
      </c>
      <c r="E541" s="29">
        <v>8.85</v>
      </c>
      <c r="F541" s="29" t="e">
        <f>SUM(#REF!)</f>
        <v>#REF!</v>
      </c>
      <c r="G541" s="29"/>
      <c r="H541" s="29">
        <v>0.01</v>
      </c>
      <c r="I541" s="29">
        <v>0.21</v>
      </c>
      <c r="J541" s="29">
        <v>78</v>
      </c>
      <c r="K541" s="29">
        <v>0.15</v>
      </c>
      <c r="L541" s="29"/>
      <c r="M541" s="29">
        <v>264</v>
      </c>
      <c r="N541" s="29">
        <v>150</v>
      </c>
      <c r="O541" s="29">
        <v>10.5</v>
      </c>
      <c r="P541" s="29">
        <v>0.3</v>
      </c>
      <c r="Q541" s="29"/>
      <c r="R541" s="29"/>
    </row>
    <row r="542" spans="1:18" hidden="1" x14ac:dyDescent="0.2">
      <c r="A542" s="55">
        <v>14</v>
      </c>
      <c r="B542" s="9" t="s">
        <v>2</v>
      </c>
      <c r="C542" s="28">
        <v>10</v>
      </c>
      <c r="D542" s="29">
        <v>0.1</v>
      </c>
      <c r="E542" s="29">
        <v>7.2</v>
      </c>
      <c r="F542" s="29" t="e">
        <f>SUM(#REF!)</f>
        <v>#REF!</v>
      </c>
      <c r="G542" s="29"/>
      <c r="H542" s="29">
        <v>0</v>
      </c>
      <c r="I542" s="29"/>
      <c r="J542" s="29">
        <v>40</v>
      </c>
      <c r="K542" s="29">
        <v>0.1</v>
      </c>
      <c r="L542" s="29"/>
      <c r="M542" s="29">
        <v>2.4</v>
      </c>
      <c r="N542" s="29">
        <v>3</v>
      </c>
      <c r="O542" s="29"/>
      <c r="P542" s="29"/>
      <c r="Q542" s="29"/>
      <c r="R542" s="29"/>
    </row>
    <row r="543" spans="1:18" hidden="1" x14ac:dyDescent="0.2">
      <c r="A543" s="5">
        <v>376</v>
      </c>
      <c r="B543" s="17" t="s">
        <v>41</v>
      </c>
      <c r="C543" s="6" t="s">
        <v>49</v>
      </c>
      <c r="D543" s="33">
        <v>0.53</v>
      </c>
      <c r="E543" s="33"/>
      <c r="F543" s="33">
        <v>9.4700000000000006</v>
      </c>
      <c r="G543" s="33"/>
      <c r="H543" s="33"/>
      <c r="I543" s="33">
        <v>0.27</v>
      </c>
      <c r="J543" s="33"/>
      <c r="K543" s="33"/>
      <c r="L543" s="33"/>
      <c r="M543" s="33">
        <v>13.6</v>
      </c>
      <c r="N543" s="33">
        <v>22.13</v>
      </c>
      <c r="O543" s="33">
        <v>11.73</v>
      </c>
      <c r="P543" s="33">
        <v>2.13</v>
      </c>
      <c r="Q543" s="33"/>
      <c r="R543" s="33"/>
    </row>
    <row r="544" spans="1:18" hidden="1" x14ac:dyDescent="0.2">
      <c r="A544" s="5">
        <v>338</v>
      </c>
      <c r="B544" s="17" t="s">
        <v>66</v>
      </c>
      <c r="C544" s="6">
        <v>100</v>
      </c>
      <c r="D544" s="33">
        <v>0.39998999999999996</v>
      </c>
      <c r="E544" s="33">
        <v>0.30665900000000001</v>
      </c>
      <c r="F544" s="33">
        <v>10.306409</v>
      </c>
      <c r="G544" s="33"/>
      <c r="H544" s="33">
        <v>2.6665999999999999E-2</v>
      </c>
      <c r="I544" s="33">
        <v>4.9998749999999994</v>
      </c>
      <c r="J544" s="33">
        <v>0</v>
      </c>
      <c r="K544" s="33">
        <v>0.39998999999999996</v>
      </c>
      <c r="L544" s="33"/>
      <c r="M544" s="33">
        <v>18.999524999999998</v>
      </c>
      <c r="N544" s="33">
        <v>15.999599999999999</v>
      </c>
      <c r="O544" s="33">
        <v>11.999699999999999</v>
      </c>
      <c r="P544" s="33">
        <v>2.3066089999999999</v>
      </c>
      <c r="Q544" s="33"/>
      <c r="R544" s="33"/>
    </row>
    <row r="545" spans="1:18" hidden="1" outlineLevel="1" x14ac:dyDescent="0.2">
      <c r="A545" s="5" t="s">
        <v>4</v>
      </c>
      <c r="B545" s="17" t="s">
        <v>5</v>
      </c>
      <c r="C545" s="28">
        <v>60</v>
      </c>
      <c r="D545" s="29">
        <v>4.74</v>
      </c>
      <c r="E545" s="29">
        <v>0.60000000000000009</v>
      </c>
      <c r="F545" s="29">
        <v>28.98</v>
      </c>
      <c r="G545" s="29"/>
      <c r="H545" s="29">
        <v>0.06</v>
      </c>
      <c r="I545" s="29">
        <v>0</v>
      </c>
      <c r="J545" s="29">
        <v>0</v>
      </c>
      <c r="K545" s="29">
        <v>0.78</v>
      </c>
      <c r="L545" s="29"/>
      <c r="M545" s="29">
        <v>13.799999999999999</v>
      </c>
      <c r="N545" s="29">
        <v>52.199999999999996</v>
      </c>
      <c r="O545" s="29">
        <v>19.799999999999997</v>
      </c>
      <c r="P545" s="29">
        <v>0.66000000000000014</v>
      </c>
      <c r="Q545" s="29"/>
      <c r="R545" s="29"/>
    </row>
    <row r="546" spans="1:18" hidden="1" collapsed="1" x14ac:dyDescent="0.2">
      <c r="A546" s="5"/>
      <c r="B546" s="10" t="s">
        <v>81</v>
      </c>
      <c r="C546" s="6"/>
      <c r="D546" s="33">
        <f t="shared" ref="D546:P546" si="34">SUM(D540:D545)</f>
        <v>16.92999</v>
      </c>
      <c r="E546" s="33">
        <f t="shared" si="34"/>
        <v>24.756658999999999</v>
      </c>
      <c r="F546" s="33" t="e">
        <f t="shared" si="34"/>
        <v>#REF!</v>
      </c>
      <c r="G546" s="33"/>
      <c r="H546" s="33">
        <f t="shared" si="34"/>
        <v>0.20666599999999999</v>
      </c>
      <c r="I546" s="33">
        <f t="shared" si="34"/>
        <v>15.769874999999999</v>
      </c>
      <c r="J546" s="33">
        <f t="shared" si="34"/>
        <v>147.4</v>
      </c>
      <c r="K546" s="33">
        <f t="shared" si="34"/>
        <v>3.5299899999999997</v>
      </c>
      <c r="L546" s="33"/>
      <c r="M546" s="33">
        <f t="shared" si="34"/>
        <v>373.69952499999999</v>
      </c>
      <c r="N546" s="33">
        <f t="shared" si="34"/>
        <v>308.42959999999999</v>
      </c>
      <c r="O546" s="33">
        <f t="shared" si="34"/>
        <v>83.429699999999997</v>
      </c>
      <c r="P546" s="33">
        <f t="shared" si="34"/>
        <v>6.4466090000000005</v>
      </c>
      <c r="Q546" s="33"/>
      <c r="R546" s="33"/>
    </row>
    <row r="547" spans="1:18" hidden="1" x14ac:dyDescent="0.2">
      <c r="A547" s="1"/>
      <c r="B547" s="18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idden="1" x14ac:dyDescent="0.2">
      <c r="A548" s="27" t="s">
        <v>21</v>
      </c>
      <c r="B548" s="18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idden="1" x14ac:dyDescent="0.2">
      <c r="A549" s="55">
        <v>1</v>
      </c>
      <c r="B549" s="8">
        <v>2</v>
      </c>
      <c r="C549" s="8">
        <v>3</v>
      </c>
      <c r="D549" s="8">
        <v>5</v>
      </c>
      <c r="E549" s="8">
        <v>7</v>
      </c>
      <c r="F549" s="8">
        <v>9</v>
      </c>
      <c r="G549" s="8"/>
      <c r="H549" s="8">
        <v>14</v>
      </c>
      <c r="I549" s="8">
        <v>15</v>
      </c>
      <c r="J549" s="8">
        <v>16</v>
      </c>
      <c r="K549" s="8">
        <v>17</v>
      </c>
      <c r="L549" s="8"/>
      <c r="M549" s="8">
        <v>18</v>
      </c>
      <c r="N549" s="8">
        <v>19</v>
      </c>
      <c r="O549" s="8">
        <v>20</v>
      </c>
      <c r="P549" s="8">
        <v>21</v>
      </c>
      <c r="Q549" s="8"/>
      <c r="R549" s="8"/>
    </row>
    <row r="550" spans="1:18" hidden="1" x14ac:dyDescent="0.2">
      <c r="A550" s="5">
        <v>54</v>
      </c>
      <c r="B550" s="19" t="s">
        <v>55</v>
      </c>
      <c r="C550" s="6">
        <v>100</v>
      </c>
      <c r="D550" s="33">
        <v>1.31</v>
      </c>
      <c r="E550" s="33">
        <v>7.16</v>
      </c>
      <c r="F550" s="33">
        <v>12.11</v>
      </c>
      <c r="G550" s="33"/>
      <c r="H550" s="33">
        <v>0.02</v>
      </c>
      <c r="I550" s="33">
        <v>8.56</v>
      </c>
      <c r="J550" s="33"/>
      <c r="K550" s="33">
        <v>2.3199999999999998</v>
      </c>
      <c r="L550" s="33"/>
      <c r="M550" s="33">
        <v>34.4</v>
      </c>
      <c r="N550" s="33">
        <v>37.130000000000003</v>
      </c>
      <c r="O550" s="33">
        <v>19.7</v>
      </c>
      <c r="P550" s="33">
        <v>1.72</v>
      </c>
      <c r="Q550" s="33"/>
      <c r="R550" s="33"/>
    </row>
    <row r="551" spans="1:18" hidden="1" x14ac:dyDescent="0.2">
      <c r="A551" s="5">
        <v>82</v>
      </c>
      <c r="B551" s="5" t="s">
        <v>63</v>
      </c>
      <c r="C551" s="6">
        <v>300</v>
      </c>
      <c r="D551" s="33">
        <v>2.19</v>
      </c>
      <c r="E551" s="33">
        <v>5.88</v>
      </c>
      <c r="F551" s="33">
        <v>37.44</v>
      </c>
      <c r="G551" s="33"/>
      <c r="H551" s="33">
        <v>0.06</v>
      </c>
      <c r="I551" s="33">
        <v>12.36</v>
      </c>
      <c r="J551" s="33"/>
      <c r="K551" s="33">
        <v>2.88</v>
      </c>
      <c r="L551" s="33"/>
      <c r="M551" s="33">
        <v>41.34</v>
      </c>
      <c r="N551" s="33">
        <v>63.63</v>
      </c>
      <c r="O551" s="33">
        <v>31.44</v>
      </c>
      <c r="P551" s="33">
        <v>1.41</v>
      </c>
      <c r="Q551" s="33"/>
      <c r="R551" s="33"/>
    </row>
    <row r="552" spans="1:18" hidden="1" x14ac:dyDescent="0.2">
      <c r="A552" s="5">
        <v>232</v>
      </c>
      <c r="B552" s="63" t="s">
        <v>106</v>
      </c>
      <c r="C552" s="6">
        <v>300</v>
      </c>
      <c r="D552" s="33">
        <v>28</v>
      </c>
      <c r="E552" s="33">
        <v>15.4</v>
      </c>
      <c r="F552" s="33">
        <v>10.5</v>
      </c>
      <c r="G552" s="33"/>
      <c r="H552" s="33">
        <v>0.11</v>
      </c>
      <c r="I552" s="33">
        <v>0.38</v>
      </c>
      <c r="J552" s="33">
        <v>166.88</v>
      </c>
      <c r="K552" s="33">
        <v>6.38</v>
      </c>
      <c r="L552" s="33"/>
      <c r="M552" s="33">
        <v>137.4</v>
      </c>
      <c r="N552" s="33">
        <v>456.38</v>
      </c>
      <c r="O552" s="33">
        <v>58.13</v>
      </c>
      <c r="P552" s="33">
        <v>1.88</v>
      </c>
      <c r="Q552" s="33"/>
      <c r="R552" s="33"/>
    </row>
    <row r="553" spans="1:18" hidden="1" x14ac:dyDescent="0.2">
      <c r="A553" s="5">
        <v>389</v>
      </c>
      <c r="B553" s="5" t="s">
        <v>46</v>
      </c>
      <c r="C553" s="6">
        <v>200</v>
      </c>
      <c r="D553" s="33">
        <v>1</v>
      </c>
      <c r="E553" s="33">
        <v>0.2</v>
      </c>
      <c r="F553" s="33">
        <v>20.2</v>
      </c>
      <c r="G553" s="33"/>
      <c r="H553" s="33">
        <v>0.02</v>
      </c>
      <c r="I553" s="33">
        <v>4</v>
      </c>
      <c r="J553" s="33"/>
      <c r="K553" s="33">
        <v>0.2</v>
      </c>
      <c r="L553" s="33"/>
      <c r="M553" s="33">
        <v>14</v>
      </c>
      <c r="N553" s="33">
        <v>14</v>
      </c>
      <c r="O553" s="33">
        <v>8</v>
      </c>
      <c r="P553" s="33">
        <v>2.8</v>
      </c>
      <c r="Q553" s="33"/>
      <c r="R553" s="33"/>
    </row>
    <row r="554" spans="1:18" hidden="1" x14ac:dyDescent="0.2">
      <c r="A554" s="5" t="s">
        <v>4</v>
      </c>
      <c r="B554" s="9" t="s">
        <v>47</v>
      </c>
      <c r="C554" s="6">
        <v>40</v>
      </c>
      <c r="D554" s="33">
        <v>3.4</v>
      </c>
      <c r="E554" s="33">
        <v>4.5199999999999996</v>
      </c>
      <c r="F554" s="33">
        <v>27.88</v>
      </c>
      <c r="G554" s="33"/>
      <c r="H554" s="33">
        <v>0.04</v>
      </c>
      <c r="I554" s="33">
        <v>0</v>
      </c>
      <c r="J554" s="33">
        <v>26</v>
      </c>
      <c r="K554" s="33">
        <v>0.52</v>
      </c>
      <c r="L554" s="33"/>
      <c r="M554" s="33">
        <v>16.399999999999999</v>
      </c>
      <c r="N554" s="33">
        <v>34.799999999999997</v>
      </c>
      <c r="O554" s="33">
        <v>6</v>
      </c>
      <c r="P554" s="33">
        <v>0.4</v>
      </c>
      <c r="Q554" s="33"/>
      <c r="R554" s="33"/>
    </row>
    <row r="555" spans="1:18" hidden="1" x14ac:dyDescent="0.2">
      <c r="A555" s="5" t="s">
        <v>4</v>
      </c>
      <c r="B555" s="19" t="s">
        <v>23</v>
      </c>
      <c r="C555" s="6">
        <v>60</v>
      </c>
      <c r="D555" s="33">
        <v>3.36</v>
      </c>
      <c r="E555" s="33">
        <v>0.66</v>
      </c>
      <c r="F555" s="33">
        <v>29.64</v>
      </c>
      <c r="G555" s="33"/>
      <c r="H555" s="33">
        <v>7.0000000000000007E-2</v>
      </c>
      <c r="I555" s="33"/>
      <c r="J555" s="33"/>
      <c r="K555" s="33">
        <v>0.54</v>
      </c>
      <c r="L555" s="33"/>
      <c r="M555" s="33">
        <v>13.8</v>
      </c>
      <c r="N555" s="33">
        <v>63.6</v>
      </c>
      <c r="O555" s="33">
        <v>15</v>
      </c>
      <c r="P555" s="33">
        <v>1.86</v>
      </c>
      <c r="Q555" s="33"/>
      <c r="R555" s="33"/>
    </row>
    <row r="556" spans="1:18" hidden="1" x14ac:dyDescent="0.2">
      <c r="A556" s="5"/>
      <c r="B556" s="20" t="s">
        <v>25</v>
      </c>
      <c r="C556" s="6"/>
      <c r="D556" s="33">
        <f t="shared" ref="D556:P556" si="35">SUM(D550:D555)</f>
        <v>39.26</v>
      </c>
      <c r="E556" s="33">
        <f t="shared" si="35"/>
        <v>33.819999999999993</v>
      </c>
      <c r="F556" s="33">
        <f t="shared" si="35"/>
        <v>137.76999999999998</v>
      </c>
      <c r="G556" s="33"/>
      <c r="H556" s="33">
        <f t="shared" si="35"/>
        <v>0.32</v>
      </c>
      <c r="I556" s="33">
        <f t="shared" si="35"/>
        <v>25.3</v>
      </c>
      <c r="J556" s="33">
        <f t="shared" si="35"/>
        <v>192.88</v>
      </c>
      <c r="K556" s="33">
        <f t="shared" si="35"/>
        <v>12.839999999999996</v>
      </c>
      <c r="L556" s="33"/>
      <c r="M556" s="33">
        <f t="shared" si="35"/>
        <v>257.34000000000003</v>
      </c>
      <c r="N556" s="33">
        <f t="shared" si="35"/>
        <v>669.54</v>
      </c>
      <c r="O556" s="33">
        <f t="shared" si="35"/>
        <v>138.27000000000001</v>
      </c>
      <c r="P556" s="33">
        <f t="shared" si="35"/>
        <v>10.069999999999999</v>
      </c>
      <c r="Q556" s="33"/>
      <c r="R556" s="33"/>
    </row>
    <row r="557" spans="1:18" ht="15" hidden="1" x14ac:dyDescent="0.2">
      <c r="A557" s="5"/>
      <c r="B557" s="21" t="s">
        <v>26</v>
      </c>
      <c r="C557" s="6"/>
      <c r="D557" s="15">
        <f t="shared" ref="D557:P557" si="36">D556+D546</f>
        <v>56.189989999999995</v>
      </c>
      <c r="E557" s="15">
        <f t="shared" si="36"/>
        <v>58.576658999999992</v>
      </c>
      <c r="F557" s="15" t="e">
        <f t="shared" si="36"/>
        <v>#REF!</v>
      </c>
      <c r="G557" s="15"/>
      <c r="H557" s="15">
        <f t="shared" si="36"/>
        <v>0.52666599999999997</v>
      </c>
      <c r="I557" s="15">
        <f t="shared" si="36"/>
        <v>41.069874999999996</v>
      </c>
      <c r="J557" s="15">
        <f t="shared" si="36"/>
        <v>340.28</v>
      </c>
      <c r="K557" s="15">
        <f t="shared" si="36"/>
        <v>16.369989999999994</v>
      </c>
      <c r="L557" s="15"/>
      <c r="M557" s="15">
        <f t="shared" si="36"/>
        <v>631.03952500000003</v>
      </c>
      <c r="N557" s="15">
        <f t="shared" si="36"/>
        <v>977.9695999999999</v>
      </c>
      <c r="O557" s="15">
        <f t="shared" si="36"/>
        <v>221.69970000000001</v>
      </c>
      <c r="P557" s="15">
        <f t="shared" si="36"/>
        <v>16.516608999999999</v>
      </c>
      <c r="Q557" s="15"/>
      <c r="R557" s="15"/>
    </row>
    <row r="558" spans="1:18" ht="54" hidden="1" customHeight="1" x14ac:dyDescent="0.2">
      <c r="A558" s="1"/>
      <c r="B558" s="18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2.75" hidden="1" customHeight="1" x14ac:dyDescent="0.2">
      <c r="C559" s="113"/>
      <c r="D559" s="62" t="s">
        <v>28</v>
      </c>
      <c r="E559" s="62" t="s">
        <v>10</v>
      </c>
      <c r="F559" s="109" t="s">
        <v>31</v>
      </c>
      <c r="G559" s="64"/>
      <c r="H559" s="106" t="s">
        <v>12</v>
      </c>
      <c r="I559" s="106"/>
      <c r="J559" s="106"/>
      <c r="K559" s="106"/>
      <c r="L559" s="62"/>
      <c r="M559" s="106" t="s">
        <v>13</v>
      </c>
      <c r="N559" s="106"/>
      <c r="O559" s="106"/>
      <c r="P559" s="106"/>
      <c r="Q559" s="62"/>
      <c r="R559" s="62"/>
    </row>
    <row r="560" spans="1:18" ht="16.5" hidden="1" x14ac:dyDescent="0.25">
      <c r="A560" s="47" t="s">
        <v>85</v>
      </c>
      <c r="B560" s="4" t="s">
        <v>96</v>
      </c>
      <c r="C560" s="113"/>
      <c r="D560" s="62" t="s">
        <v>14</v>
      </c>
      <c r="E560" s="62" t="s">
        <v>14</v>
      </c>
      <c r="F560" s="109"/>
      <c r="G560" s="64"/>
      <c r="H560" s="62" t="s">
        <v>30</v>
      </c>
      <c r="I560" s="62" t="s">
        <v>15</v>
      </c>
      <c r="J560" s="62" t="s">
        <v>16</v>
      </c>
      <c r="K560" s="62" t="s">
        <v>17</v>
      </c>
      <c r="L560" s="62"/>
      <c r="M560" s="62" t="s">
        <v>18</v>
      </c>
      <c r="N560" s="62" t="s">
        <v>19</v>
      </c>
      <c r="O560" s="62" t="s">
        <v>29</v>
      </c>
      <c r="P560" s="62" t="s">
        <v>20</v>
      </c>
      <c r="Q560" s="62"/>
      <c r="R560" s="62"/>
    </row>
    <row r="561" spans="1:18" ht="14.25" hidden="1" x14ac:dyDescent="0.2">
      <c r="A561" s="48"/>
      <c r="B561" s="49" t="s">
        <v>86</v>
      </c>
      <c r="C561" s="50"/>
      <c r="D561" s="6" t="e">
        <f>#REF!</f>
        <v>#REF!</v>
      </c>
      <c r="E561" s="6" t="e">
        <f>#REF!</f>
        <v>#REF!</v>
      </c>
      <c r="F561" s="6" t="e">
        <f>#REF!</f>
        <v>#REF!</v>
      </c>
      <c r="G561" s="6"/>
      <c r="H561" s="6" t="e">
        <f>#REF!</f>
        <v>#REF!</v>
      </c>
      <c r="I561" s="6" t="e">
        <f>#REF!</f>
        <v>#REF!</v>
      </c>
      <c r="J561" s="6" t="e">
        <f>#REF!</f>
        <v>#REF!</v>
      </c>
      <c r="K561" s="6" t="e">
        <f>#REF!</f>
        <v>#REF!</v>
      </c>
      <c r="L561" s="6"/>
      <c r="M561" s="6" t="e">
        <f>#REF!</f>
        <v>#REF!</v>
      </c>
      <c r="N561" s="6" t="e">
        <f>#REF!</f>
        <v>#REF!</v>
      </c>
      <c r="O561" s="6" t="e">
        <f>#REF!</f>
        <v>#REF!</v>
      </c>
      <c r="P561" s="6" t="e">
        <f>#REF!</f>
        <v>#REF!</v>
      </c>
      <c r="Q561" s="6"/>
      <c r="R561" s="6"/>
    </row>
    <row r="562" spans="1:18" hidden="1" x14ac:dyDescent="0.2">
      <c r="B562" s="49" t="s">
        <v>87</v>
      </c>
      <c r="C562" s="50"/>
      <c r="D562" s="51">
        <f t="shared" ref="D562:P562" si="37">D331</f>
        <v>54.149990000000003</v>
      </c>
      <c r="E562" s="51">
        <f t="shared" si="37"/>
        <v>54.606659000000001</v>
      </c>
      <c r="F562" s="51" t="e">
        <f t="shared" si="37"/>
        <v>#REF!</v>
      </c>
      <c r="G562" s="51"/>
      <c r="H562" s="51">
        <f t="shared" si="37"/>
        <v>0.86666600000000016</v>
      </c>
      <c r="I562" s="51">
        <f t="shared" si="37"/>
        <v>132.39987500000001</v>
      </c>
      <c r="J562" s="51">
        <f t="shared" si="37"/>
        <v>318.98</v>
      </c>
      <c r="K562" s="51">
        <f t="shared" si="37"/>
        <v>11.039990000000001</v>
      </c>
      <c r="L562" s="51"/>
      <c r="M562" s="51">
        <f t="shared" si="37"/>
        <v>588.069525</v>
      </c>
      <c r="N562" s="51">
        <f t="shared" si="37"/>
        <v>1038.8496</v>
      </c>
      <c r="O562" s="51">
        <f t="shared" si="37"/>
        <v>277.00970000000001</v>
      </c>
      <c r="P562" s="51">
        <f t="shared" si="37"/>
        <v>13.946609</v>
      </c>
      <c r="Q562" s="51"/>
      <c r="R562" s="51"/>
    </row>
    <row r="563" spans="1:18" hidden="1" x14ac:dyDescent="0.2">
      <c r="B563" s="49" t="s">
        <v>88</v>
      </c>
      <c r="C563" s="50"/>
      <c r="D563" s="51">
        <f t="shared" ref="D563:P563" si="38">D354</f>
        <v>55.039968000000002</v>
      </c>
      <c r="E563" s="51">
        <f t="shared" si="38"/>
        <v>53.549993000000001</v>
      </c>
      <c r="F563" s="51">
        <f t="shared" si="38"/>
        <v>226.66304400000001</v>
      </c>
      <c r="G563" s="51"/>
      <c r="H563" s="51">
        <f t="shared" si="38"/>
        <v>0.59333200000000008</v>
      </c>
      <c r="I563" s="51">
        <f t="shared" si="38"/>
        <v>209.097857</v>
      </c>
      <c r="J563" s="51">
        <f t="shared" si="38"/>
        <v>175</v>
      </c>
      <c r="K563" s="51">
        <f t="shared" si="38"/>
        <v>11.839993</v>
      </c>
      <c r="L563" s="51"/>
      <c r="M563" s="51">
        <f t="shared" si="38"/>
        <v>458.062119</v>
      </c>
      <c r="N563" s="51">
        <f t="shared" si="38"/>
        <v>710.64251200000001</v>
      </c>
      <c r="O563" s="51">
        <f t="shared" si="38"/>
        <v>275.96286900000001</v>
      </c>
      <c r="P563" s="51">
        <f t="shared" si="38"/>
        <v>77.266655999999983</v>
      </c>
      <c r="Q563" s="51"/>
      <c r="R563" s="51"/>
    </row>
    <row r="564" spans="1:18" hidden="1" x14ac:dyDescent="0.2">
      <c r="B564" s="49" t="s">
        <v>89</v>
      </c>
      <c r="C564" s="52"/>
      <c r="D564" s="51">
        <f t="shared" ref="D564:P564" si="39">D376</f>
        <v>67.706628999999992</v>
      </c>
      <c r="E564" s="51">
        <f t="shared" si="39"/>
        <v>57.106653999999992</v>
      </c>
      <c r="F564" s="51">
        <f t="shared" si="39"/>
        <v>234.489475</v>
      </c>
      <c r="G564" s="51"/>
      <c r="H564" s="51">
        <f t="shared" si="39"/>
        <v>0.90999900000000011</v>
      </c>
      <c r="I564" s="51">
        <f t="shared" si="39"/>
        <v>46.569749999999992</v>
      </c>
      <c r="J564" s="51">
        <f t="shared" si="39"/>
        <v>108.4</v>
      </c>
      <c r="K564" s="51">
        <f t="shared" si="39"/>
        <v>9.6199899999999996</v>
      </c>
      <c r="L564" s="51"/>
      <c r="M564" s="51">
        <f t="shared" si="39"/>
        <v>548.43979999999999</v>
      </c>
      <c r="N564" s="51">
        <f t="shared" si="39"/>
        <v>856.29930000000002</v>
      </c>
      <c r="O564" s="51">
        <f t="shared" si="39"/>
        <v>417.49894999999998</v>
      </c>
      <c r="P564" s="51">
        <f t="shared" si="39"/>
        <v>20.649985000000001</v>
      </c>
      <c r="Q564" s="51"/>
      <c r="R564" s="51"/>
    </row>
    <row r="565" spans="1:18" hidden="1" x14ac:dyDescent="0.2">
      <c r="B565" s="49" t="s">
        <v>90</v>
      </c>
      <c r="C565" s="50"/>
      <c r="D565" s="51">
        <f t="shared" ref="D565:P565" si="40">D398</f>
        <v>62.469989999999996</v>
      </c>
      <c r="E565" s="51">
        <f t="shared" si="40"/>
        <v>64.529989999999998</v>
      </c>
      <c r="F565" s="51">
        <f t="shared" si="40"/>
        <v>245.84975500000002</v>
      </c>
      <c r="G565" s="51"/>
      <c r="H565" s="51">
        <f t="shared" si="40"/>
        <v>0.62666600000000006</v>
      </c>
      <c r="I565" s="51">
        <f t="shared" si="40"/>
        <v>44.949749999999995</v>
      </c>
      <c r="J565" s="51">
        <f t="shared" si="40"/>
        <v>149</v>
      </c>
      <c r="K565" s="51">
        <f t="shared" si="40"/>
        <v>11.389994999999997</v>
      </c>
      <c r="L565" s="51"/>
      <c r="M565" s="51">
        <f t="shared" si="40"/>
        <v>544.43959999999993</v>
      </c>
      <c r="N565" s="51">
        <f t="shared" si="40"/>
        <v>750.2797250000001</v>
      </c>
      <c r="O565" s="51">
        <f t="shared" si="40"/>
        <v>232.969775</v>
      </c>
      <c r="P565" s="51">
        <f t="shared" si="40"/>
        <v>15.699944999999998</v>
      </c>
      <c r="Q565" s="51"/>
      <c r="R565" s="51"/>
    </row>
    <row r="566" spans="1:18" hidden="1" x14ac:dyDescent="0.2">
      <c r="B566" s="49" t="s">
        <v>91</v>
      </c>
      <c r="C566" s="50"/>
      <c r="D566" s="51">
        <f t="shared" ref="D566:P566" si="41">D422</f>
        <v>56.089967999999999</v>
      </c>
      <c r="E566" s="51">
        <f t="shared" si="41"/>
        <v>61.349992999999998</v>
      </c>
      <c r="F566" s="51" t="e">
        <f t="shared" si="41"/>
        <v>#REF!</v>
      </c>
      <c r="G566" s="51"/>
      <c r="H566" s="51">
        <f t="shared" si="41"/>
        <v>0.93333200000000016</v>
      </c>
      <c r="I566" s="51">
        <f t="shared" si="41"/>
        <v>248.80785700000001</v>
      </c>
      <c r="J566" s="51">
        <f t="shared" si="41"/>
        <v>263.31</v>
      </c>
      <c r="K566" s="51">
        <f t="shared" si="41"/>
        <v>8.9499929999999992</v>
      </c>
      <c r="L566" s="51"/>
      <c r="M566" s="51">
        <f t="shared" si="41"/>
        <v>577.78211899999997</v>
      </c>
      <c r="N566" s="51">
        <f t="shared" si="41"/>
        <v>852.29251199999999</v>
      </c>
      <c r="O566" s="51">
        <f t="shared" si="41"/>
        <v>340.07286899999997</v>
      </c>
      <c r="P566" s="51">
        <f t="shared" si="41"/>
        <v>14.946656000000001</v>
      </c>
      <c r="Q566" s="51"/>
      <c r="R566" s="51"/>
    </row>
    <row r="567" spans="1:18" hidden="1" x14ac:dyDescent="0.2">
      <c r="B567" s="49"/>
      <c r="C567" s="50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</row>
    <row r="568" spans="1:18" hidden="1" x14ac:dyDescent="0.2">
      <c r="B568" s="49" t="s">
        <v>86</v>
      </c>
      <c r="C568" s="50"/>
      <c r="D568" s="51">
        <f t="shared" ref="D568:P568" si="42">D446</f>
        <v>60.899990000000003</v>
      </c>
      <c r="E568" s="51">
        <f t="shared" si="42"/>
        <v>63.039989999999996</v>
      </c>
      <c r="F568" s="51" t="e">
        <f t="shared" si="42"/>
        <v>#REF!</v>
      </c>
      <c r="G568" s="51"/>
      <c r="H568" s="51">
        <f t="shared" si="42"/>
        <v>0.88666600000000018</v>
      </c>
      <c r="I568" s="51">
        <f t="shared" si="42"/>
        <v>93.099749999999986</v>
      </c>
      <c r="J568" s="51">
        <f t="shared" si="42"/>
        <v>222.6</v>
      </c>
      <c r="K568" s="51">
        <f t="shared" si="42"/>
        <v>10.909995</v>
      </c>
      <c r="L568" s="51"/>
      <c r="M568" s="51">
        <f t="shared" si="42"/>
        <v>540.33960000000002</v>
      </c>
      <c r="N568" s="51">
        <f t="shared" si="42"/>
        <v>889.36972500000002</v>
      </c>
      <c r="O568" s="51">
        <f t="shared" si="42"/>
        <v>196.73977499999998</v>
      </c>
      <c r="P568" s="51">
        <f t="shared" si="42"/>
        <v>73.769944999999993</v>
      </c>
      <c r="Q568" s="51"/>
      <c r="R568" s="51"/>
    </row>
    <row r="569" spans="1:18" hidden="1" x14ac:dyDescent="0.2">
      <c r="B569" s="49" t="s">
        <v>87</v>
      </c>
      <c r="C569" s="50"/>
      <c r="D569" s="51">
        <f t="shared" ref="D569:P569" si="43">D468</f>
        <v>58.819990000000011</v>
      </c>
      <c r="E569" s="51">
        <f t="shared" si="43"/>
        <v>54.066659000000001</v>
      </c>
      <c r="F569" s="51">
        <f t="shared" si="43"/>
        <v>237.48640899999998</v>
      </c>
      <c r="G569" s="51"/>
      <c r="H569" s="51">
        <f t="shared" si="43"/>
        <v>2.1466660000000002</v>
      </c>
      <c r="I569" s="51">
        <f t="shared" si="43"/>
        <v>69.969875000000002</v>
      </c>
      <c r="J569" s="51">
        <f t="shared" si="43"/>
        <v>83.36</v>
      </c>
      <c r="K569" s="51">
        <f t="shared" si="43"/>
        <v>11.049990000000001</v>
      </c>
      <c r="L569" s="51"/>
      <c r="M569" s="51">
        <f t="shared" si="43"/>
        <v>461.009525</v>
      </c>
      <c r="N569" s="51">
        <f t="shared" si="43"/>
        <v>727.91959999999995</v>
      </c>
      <c r="O569" s="51">
        <f t="shared" si="43"/>
        <v>268.24969999999996</v>
      </c>
      <c r="P569" s="51">
        <f t="shared" si="43"/>
        <v>13.776609000000001</v>
      </c>
      <c r="Q569" s="51"/>
      <c r="R569" s="51"/>
    </row>
    <row r="570" spans="1:18" hidden="1" x14ac:dyDescent="0.2">
      <c r="B570" s="49" t="s">
        <v>88</v>
      </c>
      <c r="C570" s="50"/>
      <c r="D570" s="51">
        <f t="shared" ref="D570:P570" si="44">D490</f>
        <v>59.569968000000003</v>
      </c>
      <c r="E570" s="51">
        <f t="shared" si="44"/>
        <v>61.669992999999998</v>
      </c>
      <c r="F570" s="51" t="e">
        <f t="shared" si="44"/>
        <v>#REF!</v>
      </c>
      <c r="G570" s="51"/>
      <c r="H570" s="51">
        <f t="shared" si="44"/>
        <v>1.2933320000000001</v>
      </c>
      <c r="I570" s="51">
        <f t="shared" si="44"/>
        <v>155.11785700000001</v>
      </c>
      <c r="J570" s="51">
        <f t="shared" si="44"/>
        <v>80</v>
      </c>
      <c r="K570" s="51">
        <f t="shared" si="44"/>
        <v>8.6099930000000011</v>
      </c>
      <c r="L570" s="51"/>
      <c r="M570" s="51">
        <f t="shared" si="44"/>
        <v>648.73211900000001</v>
      </c>
      <c r="N570" s="51">
        <f t="shared" si="44"/>
        <v>979.93251200000009</v>
      </c>
      <c r="O570" s="51">
        <f t="shared" si="44"/>
        <v>335.40286900000001</v>
      </c>
      <c r="P570" s="51">
        <f t="shared" si="44"/>
        <v>19.366655999999999</v>
      </c>
      <c r="Q570" s="51"/>
      <c r="R570" s="51"/>
    </row>
    <row r="571" spans="1:18" hidden="1" x14ac:dyDescent="0.2">
      <c r="B571" s="49" t="s">
        <v>89</v>
      </c>
      <c r="C571" s="50"/>
      <c r="D571" s="51">
        <f t="shared" ref="D571:P571" si="45">D512</f>
        <v>58.276629</v>
      </c>
      <c r="E571" s="51">
        <f t="shared" si="45"/>
        <v>49.476653999999996</v>
      </c>
      <c r="F571" s="51">
        <f t="shared" si="45"/>
        <v>253.80947499999999</v>
      </c>
      <c r="G571" s="51"/>
      <c r="H571" s="51">
        <f t="shared" si="45"/>
        <v>0.58999900000000005</v>
      </c>
      <c r="I571" s="51">
        <f t="shared" si="45"/>
        <v>89.659749999999988</v>
      </c>
      <c r="J571" s="51">
        <f t="shared" si="45"/>
        <v>145</v>
      </c>
      <c r="K571" s="51">
        <f t="shared" si="45"/>
        <v>11.519989999999998</v>
      </c>
      <c r="L571" s="51"/>
      <c r="M571" s="51">
        <f t="shared" si="45"/>
        <v>625.70979999999986</v>
      </c>
      <c r="N571" s="51">
        <f t="shared" si="45"/>
        <v>935.39930000000004</v>
      </c>
      <c r="O571" s="51">
        <f t="shared" si="45"/>
        <v>301.39895000000001</v>
      </c>
      <c r="P571" s="51">
        <f t="shared" si="45"/>
        <v>17.399984999999997</v>
      </c>
      <c r="Q571" s="51"/>
      <c r="R571" s="51"/>
    </row>
    <row r="572" spans="1:18" hidden="1" x14ac:dyDescent="0.2">
      <c r="B572" s="49" t="s">
        <v>90</v>
      </c>
      <c r="C572" s="50"/>
      <c r="D572" s="51">
        <f t="shared" ref="D572:P572" si="46">D534</f>
        <v>59.299990000000001</v>
      </c>
      <c r="E572" s="51">
        <f t="shared" si="46"/>
        <v>62.279989999999998</v>
      </c>
      <c r="F572" s="51">
        <f t="shared" si="46"/>
        <v>241.28975500000001</v>
      </c>
      <c r="G572" s="51"/>
      <c r="H572" s="51">
        <f t="shared" si="46"/>
        <v>0.80666600000000011</v>
      </c>
      <c r="I572" s="51">
        <f t="shared" si="46"/>
        <v>57.349749999999993</v>
      </c>
      <c r="J572" s="51">
        <f t="shared" si="46"/>
        <v>134</v>
      </c>
      <c r="K572" s="51">
        <f t="shared" si="46"/>
        <v>11.779995</v>
      </c>
      <c r="L572" s="51"/>
      <c r="M572" s="51">
        <f t="shared" si="46"/>
        <v>536.2296</v>
      </c>
      <c r="N572" s="51">
        <f t="shared" si="46"/>
        <v>796.62972500000001</v>
      </c>
      <c r="O572" s="51">
        <f t="shared" si="46"/>
        <v>329.26977499999998</v>
      </c>
      <c r="P572" s="51">
        <f t="shared" si="46"/>
        <v>16.989945000000002</v>
      </c>
      <c r="Q572" s="51"/>
      <c r="R572" s="51"/>
    </row>
    <row r="573" spans="1:18" hidden="1" x14ac:dyDescent="0.2">
      <c r="B573" s="49" t="s">
        <v>91</v>
      </c>
      <c r="C573" s="50"/>
      <c r="D573" s="51">
        <f t="shared" ref="D573:P573" si="47">D557</f>
        <v>56.189989999999995</v>
      </c>
      <c r="E573" s="51">
        <f t="shared" si="47"/>
        <v>58.576658999999992</v>
      </c>
      <c r="F573" s="51" t="e">
        <f t="shared" si="47"/>
        <v>#REF!</v>
      </c>
      <c r="G573" s="51"/>
      <c r="H573" s="51">
        <f t="shared" si="47"/>
        <v>0.52666599999999997</v>
      </c>
      <c r="I573" s="51">
        <f t="shared" si="47"/>
        <v>41.069874999999996</v>
      </c>
      <c r="J573" s="51">
        <f t="shared" si="47"/>
        <v>340.28</v>
      </c>
      <c r="K573" s="51">
        <f t="shared" si="47"/>
        <v>16.369989999999994</v>
      </c>
      <c r="L573" s="51"/>
      <c r="M573" s="51">
        <f t="shared" si="47"/>
        <v>631.03952500000003</v>
      </c>
      <c r="N573" s="51">
        <f t="shared" si="47"/>
        <v>977.9695999999999</v>
      </c>
      <c r="O573" s="51">
        <f t="shared" si="47"/>
        <v>221.69970000000001</v>
      </c>
      <c r="P573" s="51">
        <f t="shared" si="47"/>
        <v>16.516608999999999</v>
      </c>
      <c r="Q573" s="51"/>
      <c r="R573" s="51"/>
    </row>
    <row r="574" spans="1:18" hidden="1" x14ac:dyDescent="0.2">
      <c r="B574" s="49"/>
      <c r="C574" s="54"/>
    </row>
    <row r="575" spans="1:18" hidden="1" x14ac:dyDescent="0.2">
      <c r="B575" s="49" t="s">
        <v>92</v>
      </c>
      <c r="C575" s="50"/>
      <c r="D575" s="51" t="e">
        <f t="shared" ref="D575:P575" si="48">AVERAGE(D561:D573)</f>
        <v>#REF!</v>
      </c>
      <c r="E575" s="51" t="e">
        <f t="shared" si="48"/>
        <v>#REF!</v>
      </c>
      <c r="F575" s="51" t="e">
        <f t="shared" si="48"/>
        <v>#REF!</v>
      </c>
      <c r="G575" s="51"/>
      <c r="H575" s="51" t="e">
        <f t="shared" si="48"/>
        <v>#REF!</v>
      </c>
      <c r="I575" s="51" t="e">
        <f t="shared" si="48"/>
        <v>#REF!</v>
      </c>
      <c r="J575" s="51" t="e">
        <f t="shared" si="48"/>
        <v>#REF!</v>
      </c>
      <c r="K575" s="51" t="e">
        <f t="shared" si="48"/>
        <v>#REF!</v>
      </c>
      <c r="L575" s="51"/>
      <c r="M575" s="51" t="e">
        <f t="shared" si="48"/>
        <v>#REF!</v>
      </c>
      <c r="N575" s="51" t="e">
        <f t="shared" si="48"/>
        <v>#REF!</v>
      </c>
      <c r="O575" s="51" t="e">
        <f t="shared" si="48"/>
        <v>#REF!</v>
      </c>
      <c r="P575" s="51" t="e">
        <f t="shared" si="48"/>
        <v>#REF!</v>
      </c>
      <c r="Q575" s="51"/>
      <c r="R575" s="51"/>
    </row>
    <row r="576" spans="1:18" hidden="1" x14ac:dyDescent="0.2">
      <c r="B576" s="49"/>
      <c r="C576" s="54"/>
    </row>
    <row r="577" spans="2:13" hidden="1" x14ac:dyDescent="0.2"/>
    <row r="578" spans="2:13" hidden="1" x14ac:dyDescent="0.2"/>
    <row r="579" spans="2:13" hidden="1" x14ac:dyDescent="0.2"/>
    <row r="580" spans="2:13" hidden="1" x14ac:dyDescent="0.2">
      <c r="B580" s="4" t="s">
        <v>97</v>
      </c>
      <c r="D580" s="4" t="e">
        <f t="shared" ref="D580:D585" si="49">F561/D561</f>
        <v>#REF!</v>
      </c>
      <c r="E580" s="4" t="e">
        <f t="shared" ref="E580:E585" si="50">F561/E561</f>
        <v>#REF!</v>
      </c>
      <c r="M580" s="4" t="e">
        <f>N561/M561</f>
        <v>#REF!</v>
      </c>
    </row>
    <row r="581" spans="2:13" hidden="1" x14ac:dyDescent="0.2">
      <c r="D581" s="4" t="e">
        <f t="shared" si="49"/>
        <v>#REF!</v>
      </c>
      <c r="E581" s="4" t="e">
        <f t="shared" si="50"/>
        <v>#REF!</v>
      </c>
      <c r="M581" s="4">
        <f t="shared" ref="M581:M594" si="51">N562/M562</f>
        <v>1.7665421448254779</v>
      </c>
    </row>
    <row r="582" spans="2:13" hidden="1" x14ac:dyDescent="0.2">
      <c r="D582" s="4">
        <f t="shared" si="49"/>
        <v>4.1181536297404824</v>
      </c>
      <c r="E582" s="4">
        <f t="shared" si="50"/>
        <v>4.2327371359320258</v>
      </c>
      <c r="M582" s="4">
        <f t="shared" si="51"/>
        <v>1.551410785837106</v>
      </c>
    </row>
    <row r="583" spans="2:13" hidden="1" x14ac:dyDescent="0.2">
      <c r="D583" s="4">
        <f t="shared" si="49"/>
        <v>3.4633163467642145</v>
      </c>
      <c r="E583" s="4">
        <f t="shared" si="50"/>
        <v>4.1061672953207875</v>
      </c>
      <c r="M583" s="4">
        <f t="shared" si="51"/>
        <v>1.5613369051626087</v>
      </c>
    </row>
    <row r="584" spans="2:13" hidden="1" x14ac:dyDescent="0.2">
      <c r="D584" s="4">
        <f t="shared" si="49"/>
        <v>3.9354857428342798</v>
      </c>
      <c r="E584" s="4">
        <f t="shared" si="50"/>
        <v>3.8098526747021042</v>
      </c>
      <c r="M584" s="4">
        <f t="shared" si="51"/>
        <v>1.3780770630938679</v>
      </c>
    </row>
    <row r="585" spans="2:13" hidden="1" x14ac:dyDescent="0.2">
      <c r="D585" s="4" t="e">
        <f t="shared" si="49"/>
        <v>#REF!</v>
      </c>
      <c r="E585" s="4" t="e">
        <f t="shared" si="50"/>
        <v>#REF!</v>
      </c>
      <c r="M585" s="4">
        <f t="shared" si="51"/>
        <v>1.4751105719143933</v>
      </c>
    </row>
    <row r="586" spans="2:13" hidden="1" x14ac:dyDescent="0.2"/>
    <row r="587" spans="2:13" hidden="1" x14ac:dyDescent="0.2">
      <c r="D587" s="4" t="e">
        <f t="shared" ref="D587:D592" si="52">F568/D568</f>
        <v>#REF!</v>
      </c>
      <c r="E587" s="4" t="e">
        <f t="shared" ref="E587:E592" si="53">F568/E568</f>
        <v>#REF!</v>
      </c>
      <c r="M587" s="4">
        <f t="shared" si="51"/>
        <v>1.6459458551621979</v>
      </c>
    </row>
    <row r="588" spans="2:13" hidden="1" x14ac:dyDescent="0.2">
      <c r="D588" s="4">
        <f t="shared" si="52"/>
        <v>4.0375118900904257</v>
      </c>
      <c r="E588" s="4">
        <f t="shared" si="53"/>
        <v>4.3924742788342064</v>
      </c>
      <c r="M588" s="4">
        <f t="shared" si="51"/>
        <v>1.578968677490991</v>
      </c>
    </row>
    <row r="589" spans="2:13" hidden="1" x14ac:dyDescent="0.2">
      <c r="D589" s="4" t="e">
        <f t="shared" si="52"/>
        <v>#REF!</v>
      </c>
      <c r="E589" s="4" t="e">
        <f t="shared" si="53"/>
        <v>#REF!</v>
      </c>
      <c r="M589" s="4">
        <f t="shared" si="51"/>
        <v>1.5105349084773774</v>
      </c>
    </row>
    <row r="590" spans="2:13" hidden="1" x14ac:dyDescent="0.2">
      <c r="D590" s="4">
        <f t="shared" si="52"/>
        <v>4.3552532010731095</v>
      </c>
      <c r="E590" s="4">
        <f t="shared" si="53"/>
        <v>5.1298835810521872</v>
      </c>
      <c r="M590" s="4">
        <f t="shared" si="51"/>
        <v>1.4949411052855497</v>
      </c>
    </row>
    <row r="591" spans="2:13" hidden="1" x14ac:dyDescent="0.2">
      <c r="D591" s="4">
        <f t="shared" si="52"/>
        <v>4.0689678868411274</v>
      </c>
      <c r="E591" s="4">
        <f t="shared" si="53"/>
        <v>3.8742741448738194</v>
      </c>
      <c r="M591" s="4">
        <f t="shared" si="51"/>
        <v>1.4856131123682841</v>
      </c>
    </row>
    <row r="592" spans="2:13" hidden="1" x14ac:dyDescent="0.2">
      <c r="D592" s="4" t="e">
        <f t="shared" si="52"/>
        <v>#REF!</v>
      </c>
      <c r="E592" s="4" t="e">
        <f t="shared" si="53"/>
        <v>#REF!</v>
      </c>
      <c r="M592" s="4">
        <f t="shared" si="51"/>
        <v>1.5497755073265813</v>
      </c>
    </row>
    <row r="593" spans="3:13" hidden="1" x14ac:dyDescent="0.2"/>
    <row r="594" spans="3:13" hidden="1" x14ac:dyDescent="0.2">
      <c r="D594" s="4" t="e">
        <f>F575/D575</f>
        <v>#REF!</v>
      </c>
      <c r="E594" s="4" t="e">
        <f>F575/E575</f>
        <v>#REF!</v>
      </c>
      <c r="M594" s="4" t="e">
        <f t="shared" si="51"/>
        <v>#REF!</v>
      </c>
    </row>
    <row r="595" spans="3:13" ht="93" hidden="1" customHeight="1" x14ac:dyDescent="0.2">
      <c r="C595" s="6"/>
      <c r="D595" s="53"/>
      <c r="E595" s="112"/>
      <c r="F595" s="112"/>
      <c r="G595" s="66"/>
    </row>
    <row r="596" spans="3:13" hidden="1" x14ac:dyDescent="0.2">
      <c r="C596" s="6"/>
      <c r="D596" s="53" t="s">
        <v>103</v>
      </c>
      <c r="E596" s="61"/>
      <c r="F596" s="61" t="s">
        <v>100</v>
      </c>
      <c r="G596" s="67"/>
      <c r="H596" s="111"/>
      <c r="I596" s="111"/>
      <c r="J596" s="111"/>
      <c r="K596" s="111"/>
      <c r="L596" s="60"/>
    </row>
    <row r="597" spans="3:13" hidden="1" x14ac:dyDescent="0.2">
      <c r="C597" s="106" t="s">
        <v>101</v>
      </c>
      <c r="D597" s="53">
        <v>3000</v>
      </c>
      <c r="E597" s="65">
        <v>0.25</v>
      </c>
      <c r="F597" s="65">
        <v>0.3</v>
      </c>
      <c r="G597" s="68"/>
      <c r="H597" s="111"/>
      <c r="I597" s="111"/>
      <c r="J597" s="111"/>
      <c r="K597" s="111"/>
      <c r="L597" s="60"/>
    </row>
    <row r="598" spans="3:13" hidden="1" x14ac:dyDescent="0.2">
      <c r="C598" s="106"/>
      <c r="D598" s="53"/>
      <c r="E598" s="53">
        <f>D597*E597</f>
        <v>750</v>
      </c>
      <c r="F598" s="53">
        <f>D597*F597</f>
        <v>900</v>
      </c>
      <c r="G598" s="69"/>
      <c r="H598" s="111"/>
      <c r="I598" s="111"/>
      <c r="J598" s="111"/>
      <c r="K598" s="111"/>
      <c r="L598" s="60"/>
    </row>
    <row r="599" spans="3:13" hidden="1" x14ac:dyDescent="0.2">
      <c r="C599" s="106"/>
      <c r="D599" s="53"/>
      <c r="E599" s="53"/>
      <c r="F599" s="53"/>
      <c r="G599" s="69"/>
      <c r="H599" s="111"/>
      <c r="I599" s="111"/>
      <c r="J599" s="111"/>
      <c r="K599" s="111"/>
      <c r="L599" s="60"/>
    </row>
    <row r="600" spans="3:13" hidden="1" x14ac:dyDescent="0.2">
      <c r="C600" s="106"/>
      <c r="D600" s="53">
        <v>3450</v>
      </c>
      <c r="E600" s="65">
        <v>0.25</v>
      </c>
      <c r="F600" s="65">
        <v>0.3</v>
      </c>
      <c r="G600" s="68"/>
      <c r="H600" s="111"/>
      <c r="I600" s="111"/>
      <c r="J600" s="111"/>
      <c r="K600" s="111"/>
      <c r="L600" s="60"/>
    </row>
    <row r="601" spans="3:13" hidden="1" x14ac:dyDescent="0.2">
      <c r="C601" s="106"/>
      <c r="D601" s="53"/>
      <c r="E601" s="53">
        <f>D600*E600</f>
        <v>862.5</v>
      </c>
      <c r="F601" s="53">
        <f>D600*F600</f>
        <v>1035</v>
      </c>
      <c r="G601" s="69"/>
      <c r="H601" s="111"/>
      <c r="I601" s="111"/>
      <c r="J601" s="111"/>
      <c r="K601" s="111"/>
      <c r="L601" s="60"/>
    </row>
    <row r="602" spans="3:13" hidden="1" x14ac:dyDescent="0.2">
      <c r="C602" s="6"/>
      <c r="D602" s="53"/>
      <c r="E602" s="53"/>
      <c r="F602" s="53"/>
      <c r="G602" s="69"/>
    </row>
    <row r="603" spans="3:13" hidden="1" x14ac:dyDescent="0.2">
      <c r="C603" s="106" t="s">
        <v>102</v>
      </c>
      <c r="D603" s="53">
        <v>2600</v>
      </c>
      <c r="E603" s="65">
        <v>0.25</v>
      </c>
      <c r="F603" s="65">
        <v>0.3</v>
      </c>
      <c r="G603" s="68"/>
    </row>
    <row r="604" spans="3:13" hidden="1" x14ac:dyDescent="0.2">
      <c r="C604" s="106"/>
      <c r="D604" s="53"/>
      <c r="E604" s="53">
        <f>D603*E603</f>
        <v>650</v>
      </c>
      <c r="F604" s="53">
        <f>D603*F603</f>
        <v>780</v>
      </c>
      <c r="G604" s="69"/>
    </row>
    <row r="605" spans="3:13" hidden="1" x14ac:dyDescent="0.2">
      <c r="C605" s="106"/>
      <c r="D605" s="53"/>
      <c r="E605" s="53"/>
      <c r="F605" s="53"/>
      <c r="G605" s="69"/>
    </row>
    <row r="606" spans="3:13" hidden="1" x14ac:dyDescent="0.2">
      <c r="C606" s="106"/>
      <c r="D606" s="53">
        <v>2990</v>
      </c>
      <c r="E606" s="65">
        <v>0.25</v>
      </c>
      <c r="F606" s="65">
        <v>0.3</v>
      </c>
      <c r="G606" s="68"/>
    </row>
    <row r="607" spans="3:13" hidden="1" x14ac:dyDescent="0.2">
      <c r="C607" s="106"/>
      <c r="D607" s="53"/>
      <c r="E607" s="53">
        <f>D606*E606</f>
        <v>747.5</v>
      </c>
      <c r="F607" s="53">
        <f>D606*F606</f>
        <v>897</v>
      </c>
      <c r="G607" s="69"/>
    </row>
    <row r="608" spans="3:13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</sheetData>
  <mergeCells count="19">
    <mergeCell ref="E595:F595"/>
    <mergeCell ref="H596:K601"/>
    <mergeCell ref="C597:C601"/>
    <mergeCell ref="C603:C607"/>
    <mergeCell ref="G3:G4"/>
    <mergeCell ref="H3:L3"/>
    <mergeCell ref="M3:R3"/>
    <mergeCell ref="S3:S4"/>
    <mergeCell ref="T3:T4"/>
    <mergeCell ref="C559:C560"/>
    <mergeCell ref="F559:F560"/>
    <mergeCell ref="H559:K559"/>
    <mergeCell ref="M559:P559"/>
    <mergeCell ref="F3:F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8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5"/>
  <sheetViews>
    <sheetView zoomScale="85" zoomScaleNormal="85" workbookViewId="0">
      <pane ySplit="5" topLeftCell="A6" activePane="bottomLeft" state="frozen"/>
      <selection activeCell="B38" sqref="B38"/>
      <selection pane="bottomLeft" activeCell="B38" sqref="B38"/>
    </sheetView>
  </sheetViews>
  <sheetFormatPr defaultRowHeight="12.75" outlineLevelRow="1" x14ac:dyDescent="0.2"/>
  <cols>
    <col min="1" max="1" width="9.140625" style="26"/>
    <col min="2" max="2" width="41.42578125" style="4" bestFit="1" customWidth="1"/>
    <col min="3" max="3" width="8.5703125" style="23" bestFit="1" customWidth="1"/>
    <col min="4" max="4" width="12" style="4" bestFit="1" customWidth="1"/>
    <col min="5" max="6" width="7.140625" style="4" customWidth="1"/>
    <col min="7" max="7" width="13.28515625" style="4" customWidth="1"/>
    <col min="8" max="9" width="7.140625" style="4" customWidth="1"/>
    <col min="10" max="10" width="8.42578125" style="4" bestFit="1" customWidth="1"/>
    <col min="11" max="12" width="7.140625" style="4" customWidth="1"/>
    <col min="13" max="14" width="8.5703125" style="4" bestFit="1" customWidth="1"/>
    <col min="15" max="15" width="9.7109375" style="4" customWidth="1"/>
    <col min="16" max="18" width="7.140625" style="4" customWidth="1"/>
    <col min="19" max="19" width="13.7109375" style="4" bestFit="1" customWidth="1"/>
    <col min="20" max="16384" width="9.140625" style="4"/>
  </cols>
  <sheetData>
    <row r="1" spans="1:20" x14ac:dyDescent="0.2">
      <c r="B1" s="22" t="s">
        <v>95</v>
      </c>
      <c r="D1" s="4" t="s">
        <v>172</v>
      </c>
      <c r="F1" s="4" t="s">
        <v>176</v>
      </c>
    </row>
    <row r="3" spans="1:20" x14ac:dyDescent="0.2">
      <c r="A3" s="105" t="s">
        <v>112</v>
      </c>
      <c r="B3" s="106" t="s">
        <v>8</v>
      </c>
      <c r="C3" s="107" t="s">
        <v>9</v>
      </c>
      <c r="D3" s="106" t="s">
        <v>28</v>
      </c>
      <c r="E3" s="106" t="s">
        <v>10</v>
      </c>
      <c r="F3" s="109" t="s">
        <v>11</v>
      </c>
      <c r="G3" s="110" t="s">
        <v>27</v>
      </c>
      <c r="H3" s="106" t="s">
        <v>12</v>
      </c>
      <c r="I3" s="106"/>
      <c r="J3" s="106"/>
      <c r="K3" s="106"/>
      <c r="L3" s="106"/>
      <c r="M3" s="106" t="s">
        <v>13</v>
      </c>
      <c r="N3" s="106"/>
      <c r="O3" s="106"/>
      <c r="P3" s="106"/>
      <c r="Q3" s="106"/>
      <c r="R3" s="106"/>
      <c r="S3" s="105" t="s">
        <v>7</v>
      </c>
      <c r="T3" s="108" t="s">
        <v>113</v>
      </c>
    </row>
    <row r="4" spans="1:20" x14ac:dyDescent="0.2">
      <c r="A4" s="105"/>
      <c r="B4" s="106"/>
      <c r="C4" s="107"/>
      <c r="D4" s="106"/>
      <c r="E4" s="106"/>
      <c r="F4" s="109"/>
      <c r="G4" s="110"/>
      <c r="H4" s="62" t="s">
        <v>30</v>
      </c>
      <c r="I4" s="62" t="s">
        <v>15</v>
      </c>
      <c r="J4" s="62" t="s">
        <v>16</v>
      </c>
      <c r="K4" s="62" t="s">
        <v>17</v>
      </c>
      <c r="L4" s="62" t="s">
        <v>109</v>
      </c>
      <c r="M4" s="62" t="s">
        <v>18</v>
      </c>
      <c r="N4" s="62" t="s">
        <v>19</v>
      </c>
      <c r="O4" s="62" t="s">
        <v>29</v>
      </c>
      <c r="P4" s="62" t="s">
        <v>20</v>
      </c>
      <c r="Q4" s="62" t="s">
        <v>110</v>
      </c>
      <c r="R4" s="62" t="s">
        <v>111</v>
      </c>
      <c r="S4" s="105"/>
      <c r="T4" s="108"/>
    </row>
    <row r="5" spans="1:20" s="24" customFormat="1" x14ac:dyDescent="0.2">
      <c r="A5" s="55"/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7" spans="1:20" ht="15" x14ac:dyDescent="0.2">
      <c r="A7" s="25" t="s">
        <v>78</v>
      </c>
    </row>
    <row r="8" spans="1:20" outlineLevel="1" x14ac:dyDescent="0.2"/>
    <row r="9" spans="1:20" outlineLevel="1" x14ac:dyDescent="0.2">
      <c r="A9" s="27" t="s">
        <v>32</v>
      </c>
    </row>
    <row r="10" spans="1:20" s="24" customFormat="1" x14ac:dyDescent="0.2">
      <c r="A10" s="55"/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</row>
    <row r="11" spans="1:20" outlineLevel="1" x14ac:dyDescent="0.2">
      <c r="A11" s="55"/>
      <c r="B11" s="16" t="s">
        <v>141</v>
      </c>
      <c r="C11" s="28">
        <v>100</v>
      </c>
      <c r="D11" s="29">
        <v>13.8</v>
      </c>
      <c r="E11" s="29">
        <v>7.8</v>
      </c>
      <c r="F11" s="29">
        <v>9.3000000000000007</v>
      </c>
      <c r="G11" s="29">
        <v>162.5</v>
      </c>
      <c r="H11" s="29">
        <v>0.08</v>
      </c>
      <c r="I11" s="29">
        <v>0</v>
      </c>
      <c r="J11" s="29">
        <v>0.08</v>
      </c>
      <c r="K11" s="29">
        <v>0.08</v>
      </c>
      <c r="L11" s="29">
        <v>0</v>
      </c>
      <c r="M11" s="29">
        <v>46</v>
      </c>
      <c r="N11" s="29">
        <v>12</v>
      </c>
      <c r="O11" s="29">
        <v>186</v>
      </c>
      <c r="P11" s="29">
        <v>0.8</v>
      </c>
      <c r="Q11" s="29">
        <v>0.5</v>
      </c>
      <c r="R11" s="29">
        <v>100.6</v>
      </c>
      <c r="S11" s="61">
        <v>388</v>
      </c>
      <c r="T11" s="53">
        <v>2004</v>
      </c>
    </row>
    <row r="12" spans="1:20" outlineLevel="1" x14ac:dyDescent="0.2">
      <c r="A12" s="55"/>
      <c r="B12" s="9" t="s">
        <v>142</v>
      </c>
      <c r="C12" s="28">
        <v>180</v>
      </c>
      <c r="D12" s="29">
        <v>3.8</v>
      </c>
      <c r="E12" s="29">
        <v>8.1999999999999993</v>
      </c>
      <c r="F12" s="29">
        <v>26.3</v>
      </c>
      <c r="G12" s="29">
        <v>196.2</v>
      </c>
      <c r="H12" s="29">
        <v>0.17</v>
      </c>
      <c r="I12" s="29">
        <v>21.8</v>
      </c>
      <c r="J12" s="29">
        <v>0</v>
      </c>
      <c r="K12" s="29">
        <v>0.3</v>
      </c>
      <c r="L12" s="29">
        <v>0.12</v>
      </c>
      <c r="M12" s="29">
        <v>44.4</v>
      </c>
      <c r="N12" s="29">
        <v>33.4</v>
      </c>
      <c r="O12" s="29">
        <v>103.9</v>
      </c>
      <c r="P12" s="29">
        <v>1.2</v>
      </c>
      <c r="Q12" s="29">
        <v>0.8</v>
      </c>
      <c r="R12" s="29">
        <v>67.8</v>
      </c>
      <c r="S12" s="61">
        <v>520</v>
      </c>
      <c r="T12" s="53">
        <v>2004</v>
      </c>
    </row>
    <row r="13" spans="1:20" outlineLevel="1" x14ac:dyDescent="0.2">
      <c r="A13" s="55"/>
      <c r="B13" s="17" t="s">
        <v>143</v>
      </c>
      <c r="C13" s="28">
        <v>20</v>
      </c>
      <c r="D13" s="29">
        <v>0.2</v>
      </c>
      <c r="E13" s="29">
        <v>0</v>
      </c>
      <c r="F13" s="29">
        <v>0.5</v>
      </c>
      <c r="G13" s="29">
        <v>2.8</v>
      </c>
      <c r="H13" s="29">
        <v>0</v>
      </c>
      <c r="I13" s="29">
        <v>2</v>
      </c>
      <c r="J13" s="29">
        <v>0</v>
      </c>
      <c r="K13" s="29">
        <v>0.1</v>
      </c>
      <c r="L13" s="29">
        <v>0</v>
      </c>
      <c r="M13" s="29">
        <v>4.5999999999999996</v>
      </c>
      <c r="N13" s="29">
        <v>2.8</v>
      </c>
      <c r="O13" s="29">
        <v>8.4</v>
      </c>
      <c r="P13" s="29">
        <v>0.3</v>
      </c>
      <c r="Q13" s="29">
        <v>0.1</v>
      </c>
      <c r="R13" s="29">
        <v>0.6</v>
      </c>
      <c r="S13" s="61" t="s">
        <v>126</v>
      </c>
      <c r="T13" s="53">
        <v>2004</v>
      </c>
    </row>
    <row r="14" spans="1:20" outlineLevel="1" x14ac:dyDescent="0.2">
      <c r="A14" s="55"/>
      <c r="B14" s="5" t="s">
        <v>59</v>
      </c>
      <c r="C14" s="28">
        <v>200</v>
      </c>
      <c r="D14" s="33">
        <v>4.9000000000000004</v>
      </c>
      <c r="E14" s="33">
        <v>5</v>
      </c>
      <c r="F14" s="33">
        <v>32.5</v>
      </c>
      <c r="G14" s="33">
        <v>190</v>
      </c>
      <c r="H14" s="33">
        <v>0.06</v>
      </c>
      <c r="I14" s="33">
        <v>1.6</v>
      </c>
      <c r="J14" s="33">
        <v>24.4</v>
      </c>
      <c r="K14" s="33">
        <v>0</v>
      </c>
      <c r="L14" s="33">
        <v>0.2</v>
      </c>
      <c r="M14" s="33">
        <v>152.19999999999999</v>
      </c>
      <c r="N14" s="33">
        <v>21.3</v>
      </c>
      <c r="O14" s="33">
        <v>124.6</v>
      </c>
      <c r="P14" s="33">
        <v>0.4</v>
      </c>
      <c r="Q14" s="33">
        <v>0.6</v>
      </c>
      <c r="R14" s="33">
        <v>3</v>
      </c>
      <c r="S14" s="6">
        <v>693</v>
      </c>
      <c r="T14" s="99">
        <v>2004</v>
      </c>
    </row>
    <row r="15" spans="1:20" ht="38.25" outlineLevel="1" x14ac:dyDescent="0.2">
      <c r="A15" s="55"/>
      <c r="B15" s="17" t="s">
        <v>138</v>
      </c>
      <c r="C15" s="28">
        <v>20</v>
      </c>
      <c r="D15" s="29">
        <v>1.3</v>
      </c>
      <c r="E15" s="29">
        <v>7</v>
      </c>
      <c r="F15" s="29">
        <v>11.9</v>
      </c>
      <c r="G15" s="29">
        <v>115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2.1</v>
      </c>
      <c r="N15" s="29">
        <v>1.7</v>
      </c>
      <c r="O15" s="29">
        <v>9</v>
      </c>
      <c r="P15" s="29">
        <v>0.1</v>
      </c>
      <c r="Q15" s="29">
        <v>0.1</v>
      </c>
      <c r="R15" s="29">
        <v>1.8</v>
      </c>
      <c r="S15" s="61"/>
      <c r="T15" s="89" t="s">
        <v>146</v>
      </c>
    </row>
    <row r="16" spans="1:20" ht="51" outlineLevel="1" x14ac:dyDescent="0.2">
      <c r="A16" s="5"/>
      <c r="B16" s="17" t="s">
        <v>136</v>
      </c>
      <c r="C16" s="28">
        <v>25</v>
      </c>
      <c r="D16" s="29">
        <v>2</v>
      </c>
      <c r="E16" s="29">
        <v>0.3</v>
      </c>
      <c r="F16" s="29">
        <v>12.9</v>
      </c>
      <c r="G16" s="29">
        <v>65.5</v>
      </c>
      <c r="H16" s="76">
        <v>2.5000000000000001E-2</v>
      </c>
      <c r="I16" s="29">
        <v>0</v>
      </c>
      <c r="J16" s="29">
        <v>0</v>
      </c>
      <c r="K16" s="29">
        <v>0.4</v>
      </c>
      <c r="L16" s="29">
        <v>0</v>
      </c>
      <c r="M16" s="29">
        <v>5.8</v>
      </c>
      <c r="N16" s="29">
        <v>8.3000000000000007</v>
      </c>
      <c r="O16" s="29">
        <v>21.8</v>
      </c>
      <c r="P16" s="29">
        <v>0.3</v>
      </c>
      <c r="Q16" s="29">
        <v>0.2</v>
      </c>
      <c r="R16" s="29">
        <v>0</v>
      </c>
      <c r="S16" s="61"/>
      <c r="T16" s="89" t="s">
        <v>147</v>
      </c>
    </row>
    <row r="17" spans="1:20" outlineLevel="1" x14ac:dyDescent="0.2">
      <c r="A17" s="5"/>
      <c r="B17" s="10" t="s">
        <v>81</v>
      </c>
      <c r="C17" s="81">
        <v>545</v>
      </c>
      <c r="D17" s="82">
        <f>SUM(D11:D16)</f>
        <v>26.000000000000004</v>
      </c>
      <c r="E17" s="82">
        <f>SUM(E11:E16)</f>
        <v>28.3</v>
      </c>
      <c r="F17" s="82">
        <f>SUM(F11:F16)</f>
        <v>93.4</v>
      </c>
      <c r="G17" s="82">
        <f t="shared" ref="G17:R17" si="0">SUM(G11:G16)</f>
        <v>732</v>
      </c>
      <c r="H17" s="98">
        <f t="shared" si="0"/>
        <v>0.33500000000000002</v>
      </c>
      <c r="I17" s="82">
        <f t="shared" si="0"/>
        <v>25.400000000000002</v>
      </c>
      <c r="J17" s="82">
        <f t="shared" si="0"/>
        <v>24.479999999999997</v>
      </c>
      <c r="K17" s="82">
        <f t="shared" si="0"/>
        <v>0.88</v>
      </c>
      <c r="L17" s="82">
        <f t="shared" si="0"/>
        <v>0.32</v>
      </c>
      <c r="M17" s="82">
        <f t="shared" si="0"/>
        <v>255.1</v>
      </c>
      <c r="N17" s="82">
        <f t="shared" si="0"/>
        <v>79.5</v>
      </c>
      <c r="O17" s="82">
        <f t="shared" si="0"/>
        <v>453.7</v>
      </c>
      <c r="P17" s="82">
        <f t="shared" si="0"/>
        <v>3.0999999999999996</v>
      </c>
      <c r="Q17" s="82">
        <f t="shared" si="0"/>
        <v>2.3000000000000003</v>
      </c>
      <c r="R17" s="82">
        <f t="shared" si="0"/>
        <v>173.79999999999998</v>
      </c>
      <c r="S17" s="81"/>
      <c r="T17" s="81"/>
    </row>
    <row r="18" spans="1:20" outlineLevel="1" x14ac:dyDescent="0.2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20" outlineLevel="1" x14ac:dyDescent="0.2">
      <c r="A19" s="31" t="s">
        <v>21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20" s="24" customFormat="1" x14ac:dyDescent="0.2">
      <c r="A20" s="55"/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  <c r="Q20" s="8">
        <v>17</v>
      </c>
      <c r="R20" s="8">
        <v>18</v>
      </c>
    </row>
    <row r="21" spans="1:20" outlineLevel="1" x14ac:dyDescent="0.2">
      <c r="A21" s="55"/>
      <c r="B21" s="17" t="s">
        <v>143</v>
      </c>
      <c r="C21" s="28">
        <v>20</v>
      </c>
      <c r="D21" s="29">
        <v>0.4</v>
      </c>
      <c r="E21" s="29">
        <v>0</v>
      </c>
      <c r="F21" s="29">
        <v>2.2000000000000002</v>
      </c>
      <c r="G21" s="29">
        <v>11.6</v>
      </c>
      <c r="H21" s="29">
        <v>0</v>
      </c>
      <c r="I21" s="29">
        <v>0.8</v>
      </c>
      <c r="J21" s="29">
        <v>0</v>
      </c>
      <c r="K21" s="29">
        <v>0.2</v>
      </c>
      <c r="L21" s="29">
        <v>0</v>
      </c>
      <c r="M21" s="29">
        <v>3.6</v>
      </c>
      <c r="N21" s="29">
        <v>3.8</v>
      </c>
      <c r="O21" s="29">
        <v>11.2</v>
      </c>
      <c r="P21" s="29">
        <v>0.2</v>
      </c>
      <c r="Q21" s="29">
        <v>0.2</v>
      </c>
      <c r="R21" s="29">
        <v>0</v>
      </c>
      <c r="S21" s="61" t="s">
        <v>126</v>
      </c>
      <c r="T21" s="53">
        <v>2004</v>
      </c>
    </row>
    <row r="22" spans="1:20" outlineLevel="1" x14ac:dyDescent="0.2">
      <c r="A22" s="55"/>
      <c r="B22" s="9" t="s">
        <v>56</v>
      </c>
      <c r="C22" s="28">
        <v>250</v>
      </c>
      <c r="D22" s="29">
        <v>2.2000000000000002</v>
      </c>
      <c r="E22" s="29">
        <v>5.8</v>
      </c>
      <c r="F22" s="29">
        <v>10.4</v>
      </c>
      <c r="G22" s="29">
        <v>104.2</v>
      </c>
      <c r="H22" s="29">
        <v>0.06</v>
      </c>
      <c r="I22" s="29">
        <v>15.8</v>
      </c>
      <c r="J22" s="29">
        <v>10</v>
      </c>
      <c r="K22" s="29">
        <v>2.4</v>
      </c>
      <c r="L22" s="29">
        <v>0.05</v>
      </c>
      <c r="M22" s="29">
        <v>58.1</v>
      </c>
      <c r="N22" s="29">
        <v>23</v>
      </c>
      <c r="O22" s="29">
        <v>55.1</v>
      </c>
      <c r="P22" s="29">
        <v>0.8</v>
      </c>
      <c r="Q22" s="29">
        <v>0.4</v>
      </c>
      <c r="R22" s="29">
        <v>51</v>
      </c>
      <c r="S22" s="61">
        <v>124</v>
      </c>
      <c r="T22" s="53">
        <v>2004</v>
      </c>
    </row>
    <row r="23" spans="1:20" outlineLevel="1" x14ac:dyDescent="0.2">
      <c r="A23" s="55"/>
      <c r="B23" s="17" t="s">
        <v>144</v>
      </c>
      <c r="C23" s="28">
        <v>200</v>
      </c>
      <c r="D23" s="29">
        <v>22</v>
      </c>
      <c r="E23" s="29">
        <v>22.5</v>
      </c>
      <c r="F23" s="29">
        <v>32.5</v>
      </c>
      <c r="G23" s="29">
        <v>429</v>
      </c>
      <c r="H23" s="29">
        <v>0.08</v>
      </c>
      <c r="I23" s="29">
        <v>1.7</v>
      </c>
      <c r="J23" s="29">
        <v>0</v>
      </c>
      <c r="K23" s="29">
        <v>3.7</v>
      </c>
      <c r="L23" s="29">
        <v>0.13</v>
      </c>
      <c r="M23" s="29">
        <v>18.899999999999999</v>
      </c>
      <c r="N23" s="29">
        <v>52.4</v>
      </c>
      <c r="O23" s="29">
        <v>266.8</v>
      </c>
      <c r="P23" s="29">
        <v>3.6</v>
      </c>
      <c r="Q23" s="29">
        <v>1.2</v>
      </c>
      <c r="R23" s="29">
        <v>82</v>
      </c>
      <c r="S23" s="61">
        <v>265</v>
      </c>
      <c r="T23" s="53">
        <v>2017</v>
      </c>
    </row>
    <row r="24" spans="1:20" outlineLevel="1" x14ac:dyDescent="0.2">
      <c r="A24" s="55"/>
      <c r="B24" s="9" t="s">
        <v>145</v>
      </c>
      <c r="C24" s="28">
        <v>200</v>
      </c>
      <c r="D24" s="29">
        <v>0.4</v>
      </c>
      <c r="E24" s="29">
        <v>0</v>
      </c>
      <c r="F24" s="29">
        <v>49.6</v>
      </c>
      <c r="G24" s="29">
        <v>142</v>
      </c>
      <c r="H24" s="29">
        <v>0</v>
      </c>
      <c r="I24" s="29">
        <v>16</v>
      </c>
      <c r="J24" s="29">
        <v>0</v>
      </c>
      <c r="K24" s="29">
        <v>0.1</v>
      </c>
      <c r="L24" s="29">
        <v>0</v>
      </c>
      <c r="M24" s="29">
        <v>13.8</v>
      </c>
      <c r="N24" s="29">
        <v>7.1</v>
      </c>
      <c r="O24" s="29">
        <v>5.9</v>
      </c>
      <c r="P24" s="29">
        <v>0.3</v>
      </c>
      <c r="Q24" s="29">
        <v>0</v>
      </c>
      <c r="R24" s="29">
        <v>0.2</v>
      </c>
      <c r="S24" s="61">
        <v>631</v>
      </c>
      <c r="T24" s="53">
        <v>2004</v>
      </c>
    </row>
    <row r="25" spans="1:20" outlineLevel="1" x14ac:dyDescent="0.2">
      <c r="A25" s="55"/>
      <c r="B25" s="5" t="s">
        <v>160</v>
      </c>
      <c r="C25" s="28">
        <v>60</v>
      </c>
      <c r="D25" s="33">
        <v>9.6999999999999993</v>
      </c>
      <c r="E25" s="33">
        <v>19.7</v>
      </c>
      <c r="F25" s="33">
        <v>25.7</v>
      </c>
      <c r="G25" s="33">
        <v>323.39999999999998</v>
      </c>
      <c r="H25" s="33">
        <v>0.08</v>
      </c>
      <c r="I25" s="33">
        <v>0.3</v>
      </c>
      <c r="J25" s="33">
        <v>0.16</v>
      </c>
      <c r="K25" s="33">
        <v>0</v>
      </c>
      <c r="L25" s="33">
        <v>0.12</v>
      </c>
      <c r="M25" s="33">
        <v>226.4</v>
      </c>
      <c r="N25" s="33">
        <v>18.899999999999999</v>
      </c>
      <c r="O25" s="33">
        <v>164.9</v>
      </c>
      <c r="P25" s="33">
        <v>0.9</v>
      </c>
      <c r="Q25" s="33">
        <v>0.8</v>
      </c>
      <c r="R25" s="33">
        <v>8.4</v>
      </c>
      <c r="S25" s="6">
        <v>437</v>
      </c>
      <c r="T25" s="101">
        <v>2017</v>
      </c>
    </row>
    <row r="26" spans="1:20" ht="25.5" outlineLevel="1" x14ac:dyDescent="0.2">
      <c r="A26" s="5"/>
      <c r="B26" s="9" t="s">
        <v>137</v>
      </c>
      <c r="C26" s="28">
        <v>20</v>
      </c>
      <c r="D26" s="29">
        <v>1.3</v>
      </c>
      <c r="E26" s="29">
        <v>0.2</v>
      </c>
      <c r="F26" s="29">
        <v>9.9</v>
      </c>
      <c r="G26" s="29">
        <v>46</v>
      </c>
      <c r="H26" s="29">
        <v>0.34</v>
      </c>
      <c r="I26" s="29">
        <v>0</v>
      </c>
      <c r="J26" s="29">
        <v>0</v>
      </c>
      <c r="K26" s="29">
        <v>0.2</v>
      </c>
      <c r="L26" s="29">
        <v>0</v>
      </c>
      <c r="M26" s="29">
        <v>4.5999999999999996</v>
      </c>
      <c r="N26" s="29">
        <v>5</v>
      </c>
      <c r="O26" s="29">
        <v>21.2</v>
      </c>
      <c r="P26" s="29">
        <v>0.6</v>
      </c>
      <c r="Q26" s="29">
        <v>0.2</v>
      </c>
      <c r="R26" s="29">
        <v>1.1000000000000001</v>
      </c>
      <c r="S26" s="61"/>
      <c r="T26" s="89" t="s">
        <v>127</v>
      </c>
    </row>
    <row r="27" spans="1:20" outlineLevel="1" x14ac:dyDescent="0.2">
      <c r="A27" s="5"/>
      <c r="B27" s="11" t="s">
        <v>25</v>
      </c>
      <c r="C27" s="81">
        <v>780</v>
      </c>
      <c r="D27" s="83">
        <f t="shared" ref="D27:P27" si="1">SUM(D21:D26)</f>
        <v>36</v>
      </c>
      <c r="E27" s="83">
        <f t="shared" si="1"/>
        <v>48.2</v>
      </c>
      <c r="F27" s="83">
        <f t="shared" si="1"/>
        <v>130.30000000000001</v>
      </c>
      <c r="G27" s="83">
        <f t="shared" si="1"/>
        <v>1056.1999999999998</v>
      </c>
      <c r="H27" s="83">
        <f t="shared" si="1"/>
        <v>0.56000000000000005</v>
      </c>
      <c r="I27" s="83">
        <f t="shared" si="1"/>
        <v>34.599999999999994</v>
      </c>
      <c r="J27" s="83">
        <f t="shared" si="1"/>
        <v>10.16</v>
      </c>
      <c r="K27" s="83">
        <f t="shared" si="1"/>
        <v>6.6000000000000005</v>
      </c>
      <c r="L27" s="83">
        <f t="shared" si="1"/>
        <v>0.3</v>
      </c>
      <c r="M27" s="83">
        <f t="shared" si="1"/>
        <v>325.40000000000003</v>
      </c>
      <c r="N27" s="83">
        <f t="shared" si="1"/>
        <v>110.19999999999999</v>
      </c>
      <c r="O27" s="83">
        <f t="shared" si="1"/>
        <v>525.1</v>
      </c>
      <c r="P27" s="83">
        <f t="shared" si="1"/>
        <v>6.3999999999999995</v>
      </c>
      <c r="Q27" s="83">
        <f>SUM(Q21:Q26)</f>
        <v>2.8000000000000003</v>
      </c>
      <c r="R27" s="83">
        <f>SUM(R21:R26)</f>
        <v>142.69999999999999</v>
      </c>
      <c r="S27" s="96"/>
      <c r="T27" s="97"/>
    </row>
    <row r="28" spans="1:20" outlineLevel="1" x14ac:dyDescent="0.2"/>
    <row r="29" spans="1:20" outlineLevel="1" x14ac:dyDescent="0.2">
      <c r="A29" s="31" t="s">
        <v>114</v>
      </c>
    </row>
    <row r="30" spans="1:20" s="24" customFormat="1" x14ac:dyDescent="0.2">
      <c r="A30" s="55"/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>
        <v>16</v>
      </c>
      <c r="Q30" s="8">
        <v>17</v>
      </c>
      <c r="R30" s="8">
        <v>18</v>
      </c>
    </row>
    <row r="31" spans="1:20" s="24" customFormat="1" x14ac:dyDescent="0.2">
      <c r="A31" s="55"/>
      <c r="B31" s="17" t="s">
        <v>128</v>
      </c>
      <c r="C31" s="41">
        <v>200</v>
      </c>
      <c r="D31" s="42">
        <v>6</v>
      </c>
      <c r="E31" s="42">
        <v>6.4</v>
      </c>
      <c r="F31" s="42">
        <v>9.4</v>
      </c>
      <c r="G31" s="42">
        <v>120</v>
      </c>
      <c r="H31" s="42">
        <v>0.1</v>
      </c>
      <c r="I31" s="42">
        <v>1.1000000000000001</v>
      </c>
      <c r="J31" s="42">
        <v>25.3</v>
      </c>
      <c r="K31" s="42">
        <v>0</v>
      </c>
      <c r="L31" s="42">
        <v>0.2</v>
      </c>
      <c r="M31" s="42">
        <v>240</v>
      </c>
      <c r="N31" s="42">
        <v>23.7</v>
      </c>
      <c r="O31" s="42">
        <v>180</v>
      </c>
      <c r="P31" s="42">
        <v>0.2</v>
      </c>
      <c r="Q31" s="42">
        <v>0.8</v>
      </c>
      <c r="R31" s="42">
        <v>19</v>
      </c>
      <c r="S31" s="72">
        <v>697</v>
      </c>
      <c r="T31" s="41">
        <v>2004</v>
      </c>
    </row>
    <row r="32" spans="1:20" s="18" customFormat="1" x14ac:dyDescent="0.2">
      <c r="A32" s="5"/>
      <c r="B32" s="17" t="s">
        <v>138</v>
      </c>
      <c r="C32" s="41">
        <v>70</v>
      </c>
      <c r="D32" s="42">
        <v>4</v>
      </c>
      <c r="E32" s="42">
        <v>15</v>
      </c>
      <c r="F32" s="42">
        <v>29.4</v>
      </c>
      <c r="G32" s="42">
        <v>268.8</v>
      </c>
      <c r="H32" s="42">
        <v>0.05</v>
      </c>
      <c r="I32" s="42">
        <v>0.04</v>
      </c>
      <c r="J32" s="42">
        <v>9.8000000000000007</v>
      </c>
      <c r="K32" s="42">
        <v>4.8</v>
      </c>
      <c r="L32" s="42">
        <v>0.04</v>
      </c>
      <c r="M32" s="42">
        <v>12.9</v>
      </c>
      <c r="N32" s="42">
        <v>14.5</v>
      </c>
      <c r="O32" s="42">
        <v>39.299999999999997</v>
      </c>
      <c r="P32" s="42">
        <v>0.8</v>
      </c>
      <c r="Q32" s="42">
        <v>1.2</v>
      </c>
      <c r="R32" s="42">
        <v>36.200000000000003</v>
      </c>
      <c r="S32" s="72">
        <v>449</v>
      </c>
      <c r="T32" s="41">
        <v>2017</v>
      </c>
    </row>
    <row r="33" spans="1:20" outlineLevel="1" x14ac:dyDescent="0.2">
      <c r="A33" s="5"/>
      <c r="B33" s="11" t="s">
        <v>157</v>
      </c>
      <c r="C33" s="81">
        <v>270</v>
      </c>
      <c r="D33" s="83">
        <f>SUM(D31:D32)</f>
        <v>10</v>
      </c>
      <c r="E33" s="83">
        <f t="shared" ref="E33:R33" si="2">SUM(E31:E32)</f>
        <v>21.4</v>
      </c>
      <c r="F33" s="83">
        <f t="shared" si="2"/>
        <v>38.799999999999997</v>
      </c>
      <c r="G33" s="83">
        <f t="shared" si="2"/>
        <v>388.8</v>
      </c>
      <c r="H33" s="83">
        <f t="shared" si="2"/>
        <v>0.15000000000000002</v>
      </c>
      <c r="I33" s="83">
        <f t="shared" si="2"/>
        <v>1.1400000000000001</v>
      </c>
      <c r="J33" s="83">
        <f t="shared" si="2"/>
        <v>35.1</v>
      </c>
      <c r="K33" s="83">
        <f t="shared" si="2"/>
        <v>4.8</v>
      </c>
      <c r="L33" s="83">
        <f t="shared" si="2"/>
        <v>0.24000000000000002</v>
      </c>
      <c r="M33" s="83">
        <f t="shared" si="2"/>
        <v>252.9</v>
      </c>
      <c r="N33" s="83">
        <f t="shared" si="2"/>
        <v>38.200000000000003</v>
      </c>
      <c r="O33" s="83">
        <f t="shared" si="2"/>
        <v>219.3</v>
      </c>
      <c r="P33" s="83">
        <f t="shared" si="2"/>
        <v>1</v>
      </c>
      <c r="Q33" s="83">
        <f t="shared" si="2"/>
        <v>2</v>
      </c>
      <c r="R33" s="83">
        <f t="shared" si="2"/>
        <v>55.2</v>
      </c>
      <c r="S33" s="97"/>
      <c r="T33" s="97"/>
    </row>
    <row r="34" spans="1:20" ht="15" outlineLevel="1" x14ac:dyDescent="0.25">
      <c r="A34" s="5"/>
      <c r="B34" s="10" t="s">
        <v>26</v>
      </c>
      <c r="C34" s="32"/>
      <c r="D34" s="32">
        <f t="shared" ref="D34:P34" si="3">D17+D27+D33</f>
        <v>72</v>
      </c>
      <c r="E34" s="32">
        <f t="shared" si="3"/>
        <v>97.9</v>
      </c>
      <c r="F34" s="32">
        <f t="shared" si="3"/>
        <v>262.5</v>
      </c>
      <c r="G34" s="32">
        <f t="shared" si="3"/>
        <v>2177</v>
      </c>
      <c r="H34" s="77">
        <f t="shared" si="3"/>
        <v>1.0449999999999999</v>
      </c>
      <c r="I34" s="32">
        <f t="shared" si="3"/>
        <v>61.14</v>
      </c>
      <c r="J34" s="32">
        <f t="shared" si="3"/>
        <v>69.740000000000009</v>
      </c>
      <c r="K34" s="32">
        <f t="shared" si="3"/>
        <v>12.280000000000001</v>
      </c>
      <c r="L34" s="32">
        <f t="shared" si="3"/>
        <v>0.86</v>
      </c>
      <c r="M34" s="32">
        <f t="shared" si="3"/>
        <v>833.4</v>
      </c>
      <c r="N34" s="32">
        <f t="shared" si="3"/>
        <v>227.89999999999998</v>
      </c>
      <c r="O34" s="32">
        <f t="shared" si="3"/>
        <v>1198.0999999999999</v>
      </c>
      <c r="P34" s="32">
        <f t="shared" si="3"/>
        <v>10.5</v>
      </c>
      <c r="Q34" s="32">
        <f>Q17+Q27+Q33</f>
        <v>7.1000000000000005</v>
      </c>
      <c r="R34" s="32">
        <f>R17+R27+R33</f>
        <v>371.7</v>
      </c>
      <c r="S34" s="53"/>
      <c r="T34" s="53"/>
    </row>
    <row r="35" spans="1:20" outlineLevel="1" x14ac:dyDescent="0.2"/>
    <row r="36" spans="1:20" outlineLevel="1" x14ac:dyDescent="0.2"/>
    <row r="37" spans="1:20" outlineLevel="1" x14ac:dyDescent="0.2"/>
    <row r="38" spans="1:20" outlineLevel="1" x14ac:dyDescent="0.2"/>
    <row r="39" spans="1:20" hidden="1" outlineLevel="1" x14ac:dyDescent="0.2"/>
    <row r="40" spans="1:20" hidden="1" outlineLevel="1" x14ac:dyDescent="0.2"/>
    <row r="41" spans="1:20" hidden="1" outlineLevel="1" x14ac:dyDescent="0.2"/>
    <row r="42" spans="1:20" hidden="1" outlineLevel="1" x14ac:dyDescent="0.2"/>
    <row r="43" spans="1:20" hidden="1" outlineLevel="1" x14ac:dyDescent="0.2"/>
    <row r="44" spans="1:20" hidden="1" outlineLevel="1" x14ac:dyDescent="0.2"/>
    <row r="45" spans="1:20" hidden="1" outlineLevel="1" x14ac:dyDescent="0.2"/>
    <row r="46" spans="1:20" hidden="1" outlineLevel="1" x14ac:dyDescent="0.2"/>
    <row r="47" spans="1:20" hidden="1" outlineLevel="1" x14ac:dyDescent="0.2"/>
    <row r="48" spans="1:20" hidden="1" outlineLevel="1" x14ac:dyDescent="0.2"/>
    <row r="49" hidden="1" outlineLevel="1" x14ac:dyDescent="0.2"/>
    <row r="50" hidden="1" outlineLevel="1" x14ac:dyDescent="0.2"/>
    <row r="51" hidden="1" outlineLevel="1" x14ac:dyDescent="0.2"/>
    <row r="52" hidden="1" outlineLevel="1" x14ac:dyDescent="0.2"/>
    <row r="53" hidden="1" outlineLevel="1" x14ac:dyDescent="0.2"/>
    <row r="54" hidden="1" outlineLevel="1" x14ac:dyDescent="0.2"/>
    <row r="55" hidden="1" outlineLevel="1" x14ac:dyDescent="0.2"/>
    <row r="56" hidden="1" outlineLevel="1" x14ac:dyDescent="0.2"/>
    <row r="57" hidden="1" outlineLevel="1" x14ac:dyDescent="0.2"/>
    <row r="58" hidden="1" outlineLevel="1" x14ac:dyDescent="0.2"/>
    <row r="59" hidden="1" outlineLevel="1" x14ac:dyDescent="0.2"/>
    <row r="60" hidden="1" outlineLevel="1" x14ac:dyDescent="0.2"/>
    <row r="61" hidden="1" outlineLevel="1" x14ac:dyDescent="0.2"/>
    <row r="62" hidden="1" outlineLevel="1" x14ac:dyDescent="0.2"/>
    <row r="63" hidden="1" outlineLevel="1" x14ac:dyDescent="0.2"/>
    <row r="64" hidden="1" outlineLevel="1" x14ac:dyDescent="0.2"/>
    <row r="65" hidden="1" outlineLevel="1" x14ac:dyDescent="0.2"/>
    <row r="66" hidden="1" outlineLevel="1" x14ac:dyDescent="0.2"/>
    <row r="67" hidden="1" outlineLevel="1" x14ac:dyDescent="0.2"/>
    <row r="68" hidden="1" outlineLevel="1" x14ac:dyDescent="0.2"/>
    <row r="69" hidden="1" outlineLevel="1" x14ac:dyDescent="0.2"/>
    <row r="70" hidden="1" outlineLevel="1" x14ac:dyDescent="0.2"/>
    <row r="71" hidden="1" outlineLevel="1" x14ac:dyDescent="0.2"/>
    <row r="72" hidden="1" outlineLevel="1" x14ac:dyDescent="0.2"/>
    <row r="73" hidden="1" outlineLevel="1" x14ac:dyDescent="0.2"/>
    <row r="74" hidden="1" outlineLevel="1" x14ac:dyDescent="0.2"/>
    <row r="75" hidden="1" outlineLevel="1" x14ac:dyDescent="0.2"/>
    <row r="76" hidden="1" outlineLevel="1" x14ac:dyDescent="0.2"/>
    <row r="77" hidden="1" outlineLevel="1" x14ac:dyDescent="0.2"/>
    <row r="78" hidden="1" outlineLevel="1" x14ac:dyDescent="0.2"/>
    <row r="79" hidden="1" outlineLevel="1" x14ac:dyDescent="0.2"/>
    <row r="80" hidden="1" outlineLevel="1" x14ac:dyDescent="0.2"/>
    <row r="81" hidden="1" outlineLevel="1" x14ac:dyDescent="0.2"/>
    <row r="82" hidden="1" outlineLevel="1" x14ac:dyDescent="0.2"/>
    <row r="83" hidden="1" outlineLevel="1" x14ac:dyDescent="0.2"/>
    <row r="84" hidden="1" outlineLevel="1" x14ac:dyDescent="0.2"/>
    <row r="85" hidden="1" outlineLevel="1" x14ac:dyDescent="0.2"/>
    <row r="86" hidden="1" outlineLevel="1" x14ac:dyDescent="0.2"/>
    <row r="87" hidden="1" outlineLevel="1" x14ac:dyDescent="0.2"/>
    <row r="88" hidden="1" outlineLevel="1" x14ac:dyDescent="0.2"/>
    <row r="89" hidden="1" outlineLevel="1" x14ac:dyDescent="0.2"/>
    <row r="90" hidden="1" outlineLevel="1" x14ac:dyDescent="0.2"/>
    <row r="91" hidden="1" outlineLevel="1" x14ac:dyDescent="0.2"/>
    <row r="92" hidden="1" outlineLevel="1" x14ac:dyDescent="0.2"/>
    <row r="93" hidden="1" outlineLevel="1" x14ac:dyDescent="0.2"/>
    <row r="94" hidden="1" outlineLevel="1" x14ac:dyDescent="0.2"/>
    <row r="95" hidden="1" outlineLevel="1" x14ac:dyDescent="0.2"/>
    <row r="96" hidden="1" outlineLevel="1" x14ac:dyDescent="0.2"/>
    <row r="97" hidden="1" outlineLevel="1" x14ac:dyDescent="0.2"/>
    <row r="98" hidden="1" outlineLevel="1" x14ac:dyDescent="0.2"/>
    <row r="99" hidden="1" outlineLevel="1" x14ac:dyDescent="0.2"/>
    <row r="100" hidden="1" outlineLevel="1" x14ac:dyDescent="0.2"/>
    <row r="101" hidden="1" outlineLevel="1" x14ac:dyDescent="0.2"/>
    <row r="102" hidden="1" outlineLevel="1" x14ac:dyDescent="0.2"/>
    <row r="103" hidden="1" outlineLevel="1" x14ac:dyDescent="0.2"/>
    <row r="104" hidden="1" outlineLevel="1" x14ac:dyDescent="0.2"/>
    <row r="105" hidden="1" outlineLevel="1" x14ac:dyDescent="0.2"/>
    <row r="106" hidden="1" outlineLevel="1" x14ac:dyDescent="0.2"/>
    <row r="107" hidden="1" outlineLevel="1" x14ac:dyDescent="0.2"/>
    <row r="108" hidden="1" outlineLevel="1" x14ac:dyDescent="0.2"/>
    <row r="109" hidden="1" outlineLevel="1" x14ac:dyDescent="0.2"/>
    <row r="110" hidden="1" outlineLevel="1" x14ac:dyDescent="0.2"/>
    <row r="111" hidden="1" outlineLevel="1" x14ac:dyDescent="0.2"/>
    <row r="112" hidden="1" outlineLevel="1" x14ac:dyDescent="0.2"/>
    <row r="113" hidden="1" outlineLevel="1" x14ac:dyDescent="0.2"/>
    <row r="114" hidden="1" outlineLevel="1" x14ac:dyDescent="0.2"/>
    <row r="115" hidden="1" outlineLevel="1" x14ac:dyDescent="0.2"/>
    <row r="116" hidden="1" outlineLevel="1" x14ac:dyDescent="0.2"/>
    <row r="117" hidden="1" outlineLevel="1" x14ac:dyDescent="0.2"/>
    <row r="118" hidden="1" outlineLevel="1" x14ac:dyDescent="0.2"/>
    <row r="119" hidden="1" outlineLevel="1" x14ac:dyDescent="0.2"/>
    <row r="120" hidden="1" outlineLevel="1" x14ac:dyDescent="0.2"/>
    <row r="121" hidden="1" outlineLevel="1" x14ac:dyDescent="0.2"/>
    <row r="122" hidden="1" outlineLevel="1" x14ac:dyDescent="0.2"/>
    <row r="123" hidden="1" outlineLevel="1" x14ac:dyDescent="0.2"/>
    <row r="124" hidden="1" outlineLevel="1" x14ac:dyDescent="0.2"/>
    <row r="125" hidden="1" outlineLevel="1" x14ac:dyDescent="0.2"/>
    <row r="126" hidden="1" outlineLevel="1" x14ac:dyDescent="0.2"/>
    <row r="127" hidden="1" outlineLevel="1" x14ac:dyDescent="0.2"/>
    <row r="128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hidden="1" outlineLevel="1" x14ac:dyDescent="0.2"/>
    <row r="145" hidden="1" outlineLevel="1" x14ac:dyDescent="0.2"/>
    <row r="146" hidden="1" outlineLevel="1" x14ac:dyDescent="0.2"/>
    <row r="147" hidden="1" outlineLevel="1" x14ac:dyDescent="0.2"/>
    <row r="148" hidden="1" outlineLevel="1" x14ac:dyDescent="0.2"/>
    <row r="149" hidden="1" outlineLevel="1" x14ac:dyDescent="0.2"/>
    <row r="150" hidden="1" outlineLevel="1" x14ac:dyDescent="0.2"/>
    <row r="151" hidden="1" outlineLevel="1" x14ac:dyDescent="0.2"/>
    <row r="152" hidden="1" outlineLevel="1" x14ac:dyDescent="0.2"/>
    <row r="153" hidden="1" outlineLevel="1" x14ac:dyDescent="0.2"/>
    <row r="154" hidden="1" outlineLevel="1" x14ac:dyDescent="0.2"/>
    <row r="155" hidden="1" outlineLevel="1" x14ac:dyDescent="0.2"/>
    <row r="156" hidden="1" outlineLevel="1" x14ac:dyDescent="0.2"/>
    <row r="157" hidden="1" outlineLevel="1" x14ac:dyDescent="0.2"/>
    <row r="158" hidden="1" outlineLevel="1" x14ac:dyDescent="0.2"/>
    <row r="159" hidden="1" outlineLevel="1" x14ac:dyDescent="0.2"/>
    <row r="160" hidden="1" outlineLevel="1" x14ac:dyDescent="0.2"/>
    <row r="161" hidden="1" outlineLevel="1" x14ac:dyDescent="0.2"/>
    <row r="162" hidden="1" outlineLevel="1" x14ac:dyDescent="0.2"/>
    <row r="163" hidden="1" outlineLevel="1" x14ac:dyDescent="0.2"/>
    <row r="164" hidden="1" outlineLevel="1" x14ac:dyDescent="0.2"/>
    <row r="165" hidden="1" outlineLevel="1" x14ac:dyDescent="0.2"/>
    <row r="166" hidden="1" outlineLevel="1" x14ac:dyDescent="0.2"/>
    <row r="167" hidden="1" outlineLevel="1" x14ac:dyDescent="0.2"/>
    <row r="168" hidden="1" outlineLevel="1" x14ac:dyDescent="0.2"/>
    <row r="169" hidden="1" outlineLevel="1" x14ac:dyDescent="0.2"/>
    <row r="170" hidden="1" outlineLevel="1" x14ac:dyDescent="0.2"/>
    <row r="171" hidden="1" outlineLevel="1" x14ac:dyDescent="0.2"/>
    <row r="172" hidden="1" outlineLevel="1" x14ac:dyDescent="0.2"/>
    <row r="173" hidden="1" outlineLevel="1" x14ac:dyDescent="0.2"/>
    <row r="174" hidden="1" outlineLevel="1" x14ac:dyDescent="0.2"/>
    <row r="175" hidden="1" outlineLevel="1" x14ac:dyDescent="0.2"/>
    <row r="176" hidden="1" outlineLevel="1" x14ac:dyDescent="0.2"/>
    <row r="177" hidden="1" outlineLevel="1" x14ac:dyDescent="0.2"/>
    <row r="178" hidden="1" outlineLevel="1" x14ac:dyDescent="0.2"/>
    <row r="179" hidden="1" outlineLevel="1" x14ac:dyDescent="0.2"/>
    <row r="180" hidden="1" outlineLevel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hidden="1" outlineLevel="1" x14ac:dyDescent="0.2"/>
    <row r="186" hidden="1" outlineLevel="1" x14ac:dyDescent="0.2"/>
    <row r="187" hidden="1" outlineLevel="1" x14ac:dyDescent="0.2"/>
    <row r="188" hidden="1" outlineLevel="1" x14ac:dyDescent="0.2"/>
    <row r="189" hidden="1" outlineLevel="1" x14ac:dyDescent="0.2"/>
    <row r="190" hidden="1" outlineLevel="1" x14ac:dyDescent="0.2"/>
    <row r="191" hidden="1" outlineLevel="1" x14ac:dyDescent="0.2"/>
    <row r="192" hidden="1" outlineLevel="1" x14ac:dyDescent="0.2"/>
    <row r="193" hidden="1" outlineLevel="1" x14ac:dyDescent="0.2"/>
    <row r="194" hidden="1" outlineLevel="1" x14ac:dyDescent="0.2"/>
    <row r="195" hidden="1" outlineLevel="1" x14ac:dyDescent="0.2"/>
    <row r="196" hidden="1" outlineLevel="1" x14ac:dyDescent="0.2"/>
    <row r="197" hidden="1" outlineLevel="1" x14ac:dyDescent="0.2"/>
    <row r="198" hidden="1" outlineLevel="1" x14ac:dyDescent="0.2"/>
    <row r="199" hidden="1" outlineLevel="1" x14ac:dyDescent="0.2"/>
    <row r="200" hidden="1" outlineLevel="1" x14ac:dyDescent="0.2"/>
    <row r="201" hidden="1" outlineLevel="1" x14ac:dyDescent="0.2"/>
    <row r="202" hidden="1" outlineLevel="1" x14ac:dyDescent="0.2"/>
    <row r="203" hidden="1" outlineLevel="1" x14ac:dyDescent="0.2"/>
    <row r="204" hidden="1" outlineLevel="1" x14ac:dyDescent="0.2"/>
    <row r="205" hidden="1" outlineLevel="1" x14ac:dyDescent="0.2"/>
    <row r="206" hidden="1" outlineLevel="1" x14ac:dyDescent="0.2"/>
    <row r="207" hidden="1" outlineLevel="1" x14ac:dyDescent="0.2"/>
    <row r="208" hidden="1" outlineLevel="1" x14ac:dyDescent="0.2"/>
    <row r="209" hidden="1" outlineLevel="1" x14ac:dyDescent="0.2"/>
    <row r="210" hidden="1" outlineLevel="1" x14ac:dyDescent="0.2"/>
    <row r="211" hidden="1" outlineLevel="1" x14ac:dyDescent="0.2"/>
    <row r="212" hidden="1" outlineLevel="1" x14ac:dyDescent="0.2"/>
    <row r="213" hidden="1" outlineLevel="1" x14ac:dyDescent="0.2"/>
    <row r="214" hidden="1" outlineLevel="1" x14ac:dyDescent="0.2"/>
    <row r="215" hidden="1" outlineLevel="1" x14ac:dyDescent="0.2"/>
    <row r="216" hidden="1" outlineLevel="1" x14ac:dyDescent="0.2"/>
    <row r="217" hidden="1" outlineLevel="1" x14ac:dyDescent="0.2"/>
    <row r="218" hidden="1" outlineLevel="1" x14ac:dyDescent="0.2"/>
    <row r="219" hidden="1" outlineLevel="1" x14ac:dyDescent="0.2"/>
    <row r="220" hidden="1" outlineLevel="1" x14ac:dyDescent="0.2"/>
    <row r="221" hidden="1" outlineLevel="1" x14ac:dyDescent="0.2"/>
    <row r="222" hidden="1" outlineLevel="1" x14ac:dyDescent="0.2"/>
    <row r="223" hidden="1" outlineLevel="1" x14ac:dyDescent="0.2"/>
    <row r="224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hidden="1" outlineLevel="1" x14ac:dyDescent="0.2"/>
    <row r="242" hidden="1" outlineLevel="1" x14ac:dyDescent="0.2"/>
    <row r="243" hidden="1" outlineLevel="1" x14ac:dyDescent="0.2"/>
    <row r="244" hidden="1" outlineLevel="1" x14ac:dyDescent="0.2"/>
    <row r="245" hidden="1" outlineLevel="1" x14ac:dyDescent="0.2"/>
    <row r="246" hidden="1" outlineLevel="1" x14ac:dyDescent="0.2"/>
    <row r="247" hidden="1" outlineLevel="1" x14ac:dyDescent="0.2"/>
    <row r="248" hidden="1" outlineLevel="1" x14ac:dyDescent="0.2"/>
    <row r="249" hidden="1" outlineLevel="1" x14ac:dyDescent="0.2"/>
    <row r="250" hidden="1" outlineLevel="1" x14ac:dyDescent="0.2"/>
    <row r="251" hidden="1" outlineLevel="1" x14ac:dyDescent="0.2"/>
    <row r="252" hidden="1" outlineLevel="1" x14ac:dyDescent="0.2"/>
    <row r="253" hidden="1" outlineLevel="1" x14ac:dyDescent="0.2"/>
    <row r="254" hidden="1" outlineLevel="1" x14ac:dyDescent="0.2"/>
    <row r="255" hidden="1" outlineLevel="1" x14ac:dyDescent="0.2"/>
    <row r="256" hidden="1" outlineLevel="1" x14ac:dyDescent="0.2"/>
    <row r="257" hidden="1" outlineLevel="1" x14ac:dyDescent="0.2"/>
    <row r="258" hidden="1" outlineLevel="1" x14ac:dyDescent="0.2"/>
    <row r="259" hidden="1" outlineLevel="1" x14ac:dyDescent="0.2"/>
    <row r="260" hidden="1" outlineLevel="1" x14ac:dyDescent="0.2"/>
    <row r="261" hidden="1" outlineLevel="1" x14ac:dyDescent="0.2"/>
    <row r="262" hidden="1" outlineLevel="1" x14ac:dyDescent="0.2"/>
    <row r="263" hidden="1" outlineLevel="1" x14ac:dyDescent="0.2"/>
    <row r="264" hidden="1" outlineLevel="1" x14ac:dyDescent="0.2"/>
    <row r="265" hidden="1" outlineLevel="1" x14ac:dyDescent="0.2"/>
    <row r="266" hidden="1" outlineLevel="1" x14ac:dyDescent="0.2"/>
    <row r="267" hidden="1" outlineLevel="1" x14ac:dyDescent="0.2"/>
    <row r="268" hidden="1" outlineLevel="1" x14ac:dyDescent="0.2"/>
    <row r="269" hidden="1" outlineLevel="1" x14ac:dyDescent="0.2"/>
    <row r="270" hidden="1" outlineLevel="1" x14ac:dyDescent="0.2"/>
    <row r="271" hidden="1" outlineLevel="1" x14ac:dyDescent="0.2"/>
    <row r="272" hidden="1" outlineLevel="1" x14ac:dyDescent="0.2"/>
    <row r="273" hidden="1" outlineLevel="1" x14ac:dyDescent="0.2"/>
    <row r="274" hidden="1" outlineLevel="1" x14ac:dyDescent="0.2"/>
    <row r="275" hidden="1" outlineLevel="1" x14ac:dyDescent="0.2"/>
    <row r="276" hidden="1" outlineLevel="1" x14ac:dyDescent="0.2"/>
    <row r="277" hidden="1" outlineLevel="1" x14ac:dyDescent="0.2"/>
    <row r="278" hidden="1" outlineLevel="1" x14ac:dyDescent="0.2"/>
    <row r="279" hidden="1" outlineLevel="1" x14ac:dyDescent="0.2"/>
    <row r="280" hidden="1" outlineLevel="1" x14ac:dyDescent="0.2"/>
    <row r="281" hidden="1" outlineLevel="1" x14ac:dyDescent="0.2"/>
    <row r="282" hidden="1" outlineLevel="1" x14ac:dyDescent="0.2"/>
    <row r="283" hidden="1" outlineLevel="1" x14ac:dyDescent="0.2"/>
    <row r="284" hidden="1" outlineLevel="1" x14ac:dyDescent="0.2"/>
    <row r="285" hidden="1" outlineLevel="1" x14ac:dyDescent="0.2"/>
    <row r="286" hidden="1" outlineLevel="1" x14ac:dyDescent="0.2"/>
    <row r="287" hidden="1" outlineLevel="1" x14ac:dyDescent="0.2"/>
    <row r="288" hidden="1" outlineLevel="1" x14ac:dyDescent="0.2"/>
    <row r="289" hidden="1" outlineLevel="1" x14ac:dyDescent="0.2"/>
    <row r="290" hidden="1" outlineLevel="1" x14ac:dyDescent="0.2"/>
    <row r="291" hidden="1" outlineLevel="1" x14ac:dyDescent="0.2"/>
    <row r="292" hidden="1" outlineLevel="1" x14ac:dyDescent="0.2"/>
    <row r="293" hidden="1" outlineLevel="1" x14ac:dyDescent="0.2"/>
    <row r="294" hidden="1" outlineLevel="1" x14ac:dyDescent="0.2"/>
    <row r="295" hidden="1" outlineLevel="1" x14ac:dyDescent="0.2"/>
    <row r="296" hidden="1" outlineLevel="1" x14ac:dyDescent="0.2"/>
    <row r="297" hidden="1" outlineLevel="1" x14ac:dyDescent="0.2"/>
    <row r="298" hidden="1" outlineLevel="1" x14ac:dyDescent="0.2"/>
    <row r="299" hidden="1" outlineLevel="1" x14ac:dyDescent="0.2"/>
    <row r="300" hidden="1" outlineLevel="1" x14ac:dyDescent="0.2"/>
    <row r="301" hidden="1" outlineLevel="1" x14ac:dyDescent="0.2"/>
    <row r="302" hidden="1" outlineLevel="1" x14ac:dyDescent="0.2"/>
    <row r="303" hidden="1" outlineLevel="1" x14ac:dyDescent="0.2"/>
    <row r="304" hidden="1" outlineLevel="1" x14ac:dyDescent="0.2"/>
    <row r="305" spans="1:18" hidden="1" outlineLevel="1" x14ac:dyDescent="0.2"/>
    <row r="306" spans="1:18" hidden="1" outlineLevel="1" x14ac:dyDescent="0.2"/>
    <row r="307" spans="1:18" hidden="1" outlineLevel="1" x14ac:dyDescent="0.2"/>
    <row r="308" spans="1:18" hidden="1" outlineLevel="1" x14ac:dyDescent="0.2"/>
    <row r="309" spans="1:18" hidden="1" outlineLevel="1" x14ac:dyDescent="0.2"/>
    <row r="310" spans="1:18" hidden="1" outlineLevel="1" x14ac:dyDescent="0.2"/>
    <row r="311" spans="1:18" hidden="1" outlineLevel="1" x14ac:dyDescent="0.2"/>
    <row r="312" spans="1:18" hidden="1" outlineLevel="1" x14ac:dyDescent="0.2"/>
    <row r="313" spans="1:18" hidden="1" outlineLevel="1" x14ac:dyDescent="0.2"/>
    <row r="314" spans="1:18" ht="15" hidden="1" x14ac:dyDescent="0.2">
      <c r="A314" s="25" t="s">
        <v>76</v>
      </c>
    </row>
    <row r="315" spans="1:18" hidden="1" x14ac:dyDescent="0.2"/>
    <row r="316" spans="1:18" hidden="1" outlineLevel="1" x14ac:dyDescent="0.2">
      <c r="A316" s="27" t="s">
        <v>32</v>
      </c>
    </row>
    <row r="317" spans="1:18" s="24" customFormat="1" hidden="1" outlineLevel="1" x14ac:dyDescent="0.2">
      <c r="A317" s="55">
        <v>1</v>
      </c>
      <c r="B317" s="8">
        <v>2</v>
      </c>
      <c r="C317" s="8">
        <v>3</v>
      </c>
      <c r="D317" s="8">
        <v>5</v>
      </c>
      <c r="E317" s="8">
        <v>7</v>
      </c>
      <c r="F317" s="8">
        <v>9</v>
      </c>
      <c r="G317" s="8"/>
      <c r="H317" s="8">
        <v>14</v>
      </c>
      <c r="I317" s="8">
        <v>15</v>
      </c>
      <c r="J317" s="8">
        <v>16</v>
      </c>
      <c r="K317" s="8">
        <v>17</v>
      </c>
      <c r="L317" s="8"/>
      <c r="M317" s="8">
        <v>18</v>
      </c>
      <c r="N317" s="8">
        <v>19</v>
      </c>
      <c r="O317" s="8">
        <v>20</v>
      </c>
      <c r="P317" s="8">
        <v>21</v>
      </c>
      <c r="Q317" s="8"/>
      <c r="R317" s="8"/>
    </row>
    <row r="318" spans="1:18" hidden="1" outlineLevel="1" x14ac:dyDescent="0.2">
      <c r="A318" s="5">
        <v>175</v>
      </c>
      <c r="B318" s="17" t="s">
        <v>58</v>
      </c>
      <c r="C318" s="6">
        <v>200</v>
      </c>
      <c r="D318" s="33">
        <v>3.3</v>
      </c>
      <c r="E318" s="33">
        <v>8.6</v>
      </c>
      <c r="F318" s="33">
        <v>23.2</v>
      </c>
      <c r="G318" s="33"/>
      <c r="H318" s="33">
        <v>0.4</v>
      </c>
      <c r="I318" s="33">
        <v>1.9</v>
      </c>
      <c r="J318" s="33">
        <v>71.599999999999994</v>
      </c>
      <c r="K318" s="33">
        <v>0.4</v>
      </c>
      <c r="L318" s="33"/>
      <c r="M318" s="33">
        <v>92.3</v>
      </c>
      <c r="N318" s="33">
        <v>108.4</v>
      </c>
      <c r="O318" s="33">
        <v>26.7</v>
      </c>
      <c r="P318" s="33">
        <v>1.3</v>
      </c>
      <c r="Q318" s="33"/>
      <c r="R318" s="33"/>
    </row>
    <row r="319" spans="1:18" hidden="1" outlineLevel="1" x14ac:dyDescent="0.2">
      <c r="A319" s="55">
        <v>14</v>
      </c>
      <c r="B319" s="9" t="s">
        <v>2</v>
      </c>
      <c r="C319" s="28">
        <v>10</v>
      </c>
      <c r="D319" s="29">
        <v>0.1</v>
      </c>
      <c r="E319" s="29">
        <v>7.2</v>
      </c>
      <c r="F319" s="29" t="e">
        <f>SUM(#REF!)</f>
        <v>#REF!</v>
      </c>
      <c r="G319" s="29"/>
      <c r="H319" s="29">
        <v>0</v>
      </c>
      <c r="I319" s="29"/>
      <c r="J319" s="29">
        <v>40</v>
      </c>
      <c r="K319" s="29">
        <v>0.1</v>
      </c>
      <c r="L319" s="29"/>
      <c r="M319" s="29">
        <v>2.4</v>
      </c>
      <c r="N319" s="29">
        <v>3</v>
      </c>
      <c r="O319" s="29"/>
      <c r="P319" s="29"/>
      <c r="Q319" s="29"/>
      <c r="R319" s="29"/>
    </row>
    <row r="320" spans="1:18" hidden="1" outlineLevel="1" x14ac:dyDescent="0.2">
      <c r="A320" s="55">
        <v>15</v>
      </c>
      <c r="B320" s="9" t="s">
        <v>1</v>
      </c>
      <c r="C320" s="28">
        <v>30</v>
      </c>
      <c r="D320" s="29">
        <v>6.96</v>
      </c>
      <c r="E320" s="29">
        <v>8.85</v>
      </c>
      <c r="F320" s="29" t="e">
        <f>SUM(#REF!)</f>
        <v>#REF!</v>
      </c>
      <c r="G320" s="29"/>
      <c r="H320" s="29">
        <v>0.01</v>
      </c>
      <c r="I320" s="29">
        <v>0.21</v>
      </c>
      <c r="J320" s="29">
        <v>78</v>
      </c>
      <c r="K320" s="29">
        <v>0.15</v>
      </c>
      <c r="L320" s="29"/>
      <c r="M320" s="29">
        <v>264</v>
      </c>
      <c r="N320" s="29">
        <v>150</v>
      </c>
      <c r="O320" s="29">
        <v>10.5</v>
      </c>
      <c r="P320" s="29">
        <v>0.3</v>
      </c>
      <c r="Q320" s="29"/>
      <c r="R320" s="29"/>
    </row>
    <row r="321" spans="1:18" hidden="1" outlineLevel="1" x14ac:dyDescent="0.2">
      <c r="A321" s="5"/>
      <c r="B321" s="17"/>
      <c r="C321" s="6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hidden="1" outlineLevel="1" x14ac:dyDescent="0.2">
      <c r="A322" s="5">
        <v>377</v>
      </c>
      <c r="B322" s="17" t="s">
        <v>33</v>
      </c>
      <c r="C322" s="6" t="s">
        <v>107</v>
      </c>
      <c r="D322" s="33">
        <v>0.53</v>
      </c>
      <c r="E322" s="33"/>
      <c r="F322" s="33">
        <v>9.8699999999999992</v>
      </c>
      <c r="G322" s="33"/>
      <c r="H322" s="33"/>
      <c r="I322" s="33">
        <v>2.13</v>
      </c>
      <c r="J322" s="33"/>
      <c r="K322" s="33"/>
      <c r="L322" s="33"/>
      <c r="M322" s="33">
        <v>15.33</v>
      </c>
      <c r="N322" s="33">
        <v>23.2</v>
      </c>
      <c r="O322" s="33">
        <v>12.27</v>
      </c>
      <c r="P322" s="33">
        <v>2.13</v>
      </c>
      <c r="Q322" s="33"/>
      <c r="R322" s="33"/>
    </row>
    <row r="323" spans="1:18" hidden="1" outlineLevel="1" x14ac:dyDescent="0.2">
      <c r="A323" s="5" t="s">
        <v>4</v>
      </c>
      <c r="B323" s="17" t="s">
        <v>5</v>
      </c>
      <c r="C323" s="28">
        <v>60</v>
      </c>
      <c r="D323" s="29">
        <v>4.74</v>
      </c>
      <c r="E323" s="29">
        <v>0.60000000000000009</v>
      </c>
      <c r="F323" s="29">
        <v>28.98</v>
      </c>
      <c r="G323" s="29"/>
      <c r="H323" s="29">
        <v>0.06</v>
      </c>
      <c r="I323" s="29">
        <v>0</v>
      </c>
      <c r="J323" s="29">
        <v>0</v>
      </c>
      <c r="K323" s="29">
        <v>0.78</v>
      </c>
      <c r="L323" s="29"/>
      <c r="M323" s="29">
        <v>13.799999999999999</v>
      </c>
      <c r="N323" s="29">
        <v>52.199999999999996</v>
      </c>
      <c r="O323" s="29">
        <v>19.799999999999997</v>
      </c>
      <c r="P323" s="29">
        <v>0.66000000000000014</v>
      </c>
      <c r="Q323" s="29"/>
      <c r="R323" s="29"/>
    </row>
    <row r="324" spans="1:18" hidden="1" outlineLevel="1" x14ac:dyDescent="0.2">
      <c r="A324" s="5"/>
      <c r="B324" s="11" t="s">
        <v>81</v>
      </c>
      <c r="C324" s="6"/>
      <c r="D324" s="33">
        <f t="shared" ref="D324:P324" si="4">SUM(D318:D323)</f>
        <v>15.629999999999999</v>
      </c>
      <c r="E324" s="33">
        <f t="shared" si="4"/>
        <v>25.25</v>
      </c>
      <c r="F324" s="33" t="e">
        <f t="shared" si="4"/>
        <v>#REF!</v>
      </c>
      <c r="G324" s="33"/>
      <c r="H324" s="33">
        <f t="shared" si="4"/>
        <v>0.47000000000000003</v>
      </c>
      <c r="I324" s="33">
        <f t="shared" si="4"/>
        <v>4.24</v>
      </c>
      <c r="J324" s="33">
        <f t="shared" si="4"/>
        <v>189.6</v>
      </c>
      <c r="K324" s="33">
        <f t="shared" si="4"/>
        <v>1.4300000000000002</v>
      </c>
      <c r="L324" s="33"/>
      <c r="M324" s="33">
        <f t="shared" si="4"/>
        <v>387.83</v>
      </c>
      <c r="N324" s="33">
        <f t="shared" si="4"/>
        <v>336.79999999999995</v>
      </c>
      <c r="O324" s="33">
        <f t="shared" si="4"/>
        <v>69.27</v>
      </c>
      <c r="P324" s="33">
        <f t="shared" si="4"/>
        <v>4.3900000000000006</v>
      </c>
      <c r="Q324" s="33"/>
      <c r="R324" s="33"/>
    </row>
    <row r="325" spans="1:18" hidden="1" outlineLevel="1" x14ac:dyDescent="0.2"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hidden="1" outlineLevel="1" x14ac:dyDescent="0.2">
      <c r="A326" s="31" t="s">
        <v>21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1:18" s="24" customFormat="1" hidden="1" outlineLevel="1" x14ac:dyDescent="0.2">
      <c r="A327" s="55">
        <v>1</v>
      </c>
      <c r="B327" s="8">
        <v>2</v>
      </c>
      <c r="C327" s="8">
        <v>3</v>
      </c>
      <c r="D327" s="8">
        <v>5</v>
      </c>
      <c r="E327" s="8">
        <v>7</v>
      </c>
      <c r="F327" s="8">
        <v>9</v>
      </c>
      <c r="G327" s="8"/>
      <c r="H327" s="8">
        <v>14</v>
      </c>
      <c r="I327" s="8">
        <v>15</v>
      </c>
      <c r="J327" s="8">
        <v>16</v>
      </c>
      <c r="K327" s="8">
        <v>17</v>
      </c>
      <c r="L327" s="8"/>
      <c r="M327" s="8">
        <v>18</v>
      </c>
      <c r="N327" s="8">
        <v>19</v>
      </c>
      <c r="O327" s="8">
        <v>20</v>
      </c>
      <c r="P327" s="8">
        <v>21</v>
      </c>
      <c r="Q327" s="8"/>
      <c r="R327" s="8"/>
    </row>
    <row r="328" spans="1:18" hidden="1" outlineLevel="1" x14ac:dyDescent="0.2">
      <c r="A328" s="5">
        <v>54</v>
      </c>
      <c r="B328" s="17" t="s">
        <v>55</v>
      </c>
      <c r="C328" s="6">
        <v>100</v>
      </c>
      <c r="D328" s="33">
        <v>1.31</v>
      </c>
      <c r="E328" s="33">
        <v>7.16</v>
      </c>
      <c r="F328" s="33">
        <v>12.11</v>
      </c>
      <c r="G328" s="33"/>
      <c r="H328" s="33">
        <v>0.02</v>
      </c>
      <c r="I328" s="33">
        <v>8.56</v>
      </c>
      <c r="J328" s="33"/>
      <c r="K328" s="33">
        <v>2.3199999999999998</v>
      </c>
      <c r="L328" s="33"/>
      <c r="M328" s="33">
        <v>34.4</v>
      </c>
      <c r="N328" s="33">
        <v>37.130000000000003</v>
      </c>
      <c r="O328" s="33">
        <v>19.7</v>
      </c>
      <c r="P328" s="33">
        <v>1.72</v>
      </c>
      <c r="Q328" s="33"/>
      <c r="R328" s="33"/>
    </row>
    <row r="329" spans="1:18" hidden="1" outlineLevel="1" x14ac:dyDescent="0.2">
      <c r="A329" s="5">
        <v>99</v>
      </c>
      <c r="B329" s="17" t="s">
        <v>35</v>
      </c>
      <c r="C329" s="6">
        <v>300</v>
      </c>
      <c r="D329" s="33">
        <v>2.73</v>
      </c>
      <c r="E329" s="33">
        <v>2.79</v>
      </c>
      <c r="F329" s="33">
        <v>13.5</v>
      </c>
      <c r="G329" s="33"/>
      <c r="H329" s="33">
        <v>0.09</v>
      </c>
      <c r="I329" s="33">
        <v>12.75</v>
      </c>
      <c r="J329" s="33"/>
      <c r="K329" s="33">
        <v>2.91</v>
      </c>
      <c r="L329" s="33"/>
      <c r="M329" s="33">
        <v>51.9</v>
      </c>
      <c r="N329" s="33">
        <v>225.9</v>
      </c>
      <c r="O329" s="33">
        <v>33</v>
      </c>
      <c r="P329" s="33">
        <v>0.99</v>
      </c>
      <c r="Q329" s="33"/>
      <c r="R329" s="33"/>
    </row>
    <row r="330" spans="1:18" hidden="1" outlineLevel="1" x14ac:dyDescent="0.2">
      <c r="A330" s="5">
        <v>229</v>
      </c>
      <c r="B330" s="17" t="s">
        <v>84</v>
      </c>
      <c r="C330" s="6">
        <v>120</v>
      </c>
      <c r="D330" s="33">
        <v>18.2</v>
      </c>
      <c r="E330" s="33">
        <v>1.8</v>
      </c>
      <c r="F330" s="33">
        <v>2.25</v>
      </c>
      <c r="G330" s="33"/>
      <c r="H330" s="33">
        <v>0.12</v>
      </c>
      <c r="I330" s="33">
        <v>1.8</v>
      </c>
      <c r="J330" s="33">
        <v>22.2</v>
      </c>
      <c r="K330" s="33">
        <v>2.2200000000000002</v>
      </c>
      <c r="L330" s="33"/>
      <c r="M330" s="33">
        <v>43.2</v>
      </c>
      <c r="N330" s="33">
        <v>265.39999999999998</v>
      </c>
      <c r="O330" s="33">
        <v>42.8</v>
      </c>
      <c r="P330" s="33">
        <v>0.82</v>
      </c>
      <c r="Q330" s="33"/>
      <c r="R330" s="33"/>
    </row>
    <row r="331" spans="1:18" hidden="1" outlineLevel="1" x14ac:dyDescent="0.2">
      <c r="A331" s="5">
        <v>304</v>
      </c>
      <c r="B331" s="17" t="s">
        <v>36</v>
      </c>
      <c r="C331" s="6">
        <v>200</v>
      </c>
      <c r="D331" s="33">
        <v>4.8899999999999997</v>
      </c>
      <c r="E331" s="33">
        <v>7.23</v>
      </c>
      <c r="F331" s="33">
        <v>48.89</v>
      </c>
      <c r="G331" s="33"/>
      <c r="H331" s="33">
        <v>0.03</v>
      </c>
      <c r="I331" s="33"/>
      <c r="J331" s="33">
        <v>36</v>
      </c>
      <c r="K331" s="33">
        <v>0.8</v>
      </c>
      <c r="L331" s="33"/>
      <c r="M331" s="33">
        <v>3.48</v>
      </c>
      <c r="N331" s="33">
        <v>82</v>
      </c>
      <c r="O331" s="33">
        <v>25.34</v>
      </c>
      <c r="P331" s="33">
        <v>0.7</v>
      </c>
      <c r="Q331" s="33"/>
      <c r="R331" s="33"/>
    </row>
    <row r="332" spans="1:18" hidden="1" outlineLevel="1" x14ac:dyDescent="0.2">
      <c r="A332" s="5">
        <v>388</v>
      </c>
      <c r="B332" s="17" t="s">
        <v>37</v>
      </c>
      <c r="C332" s="6">
        <v>200</v>
      </c>
      <c r="D332" s="33">
        <v>0.4</v>
      </c>
      <c r="E332" s="33">
        <v>0.27</v>
      </c>
      <c r="F332" s="33">
        <v>17.2</v>
      </c>
      <c r="G332" s="33"/>
      <c r="H332" s="33">
        <v>0.01</v>
      </c>
      <c r="I332" s="33">
        <v>100</v>
      </c>
      <c r="J332" s="33"/>
      <c r="K332" s="33"/>
      <c r="L332" s="33"/>
      <c r="M332" s="33">
        <v>7.73</v>
      </c>
      <c r="N332" s="33">
        <v>2.13</v>
      </c>
      <c r="O332" s="33">
        <v>2.67</v>
      </c>
      <c r="P332" s="33">
        <v>0.53</v>
      </c>
      <c r="Q332" s="33"/>
      <c r="R332" s="33"/>
    </row>
    <row r="333" spans="1:18" hidden="1" collapsed="1" x14ac:dyDescent="0.2">
      <c r="A333" s="5">
        <v>447</v>
      </c>
      <c r="B333" s="19" t="s">
        <v>71</v>
      </c>
      <c r="C333" s="6">
        <v>50</v>
      </c>
      <c r="D333" s="33">
        <v>7.23</v>
      </c>
      <c r="E333" s="33">
        <v>9.14</v>
      </c>
      <c r="F333" s="33">
        <v>25.41</v>
      </c>
      <c r="G333" s="33"/>
      <c r="H333" s="33">
        <v>0.03</v>
      </c>
      <c r="I333" s="33">
        <v>0.05</v>
      </c>
      <c r="J333" s="33">
        <v>71.180000000000007</v>
      </c>
      <c r="K333" s="33">
        <v>0.42</v>
      </c>
      <c r="L333" s="33"/>
      <c r="M333" s="33">
        <v>26.73</v>
      </c>
      <c r="N333" s="33">
        <v>9.89</v>
      </c>
      <c r="O333" s="33">
        <v>57.23</v>
      </c>
      <c r="P333" s="33">
        <v>0.63</v>
      </c>
      <c r="Q333" s="33"/>
      <c r="R333" s="33"/>
    </row>
    <row r="334" spans="1:18" hidden="1" outlineLevel="1" x14ac:dyDescent="0.2">
      <c r="A334" s="5" t="s">
        <v>4</v>
      </c>
      <c r="B334" s="17" t="s">
        <v>23</v>
      </c>
      <c r="C334" s="6">
        <v>60</v>
      </c>
      <c r="D334" s="33">
        <v>3.36</v>
      </c>
      <c r="E334" s="33">
        <v>0.66</v>
      </c>
      <c r="F334" s="33">
        <v>29.64</v>
      </c>
      <c r="G334" s="33"/>
      <c r="H334" s="33">
        <v>7.0000000000000007E-2</v>
      </c>
      <c r="I334" s="33"/>
      <c r="J334" s="33"/>
      <c r="K334" s="33">
        <v>0.54</v>
      </c>
      <c r="L334" s="33"/>
      <c r="M334" s="33">
        <v>13.8</v>
      </c>
      <c r="N334" s="33">
        <v>63.6</v>
      </c>
      <c r="O334" s="33">
        <v>15</v>
      </c>
      <c r="P334" s="33">
        <v>1.86</v>
      </c>
      <c r="Q334" s="33"/>
      <c r="R334" s="33"/>
    </row>
    <row r="335" spans="1:18" hidden="1" collapsed="1" x14ac:dyDescent="0.2">
      <c r="A335" s="5">
        <v>338</v>
      </c>
      <c r="B335" s="17" t="s">
        <v>66</v>
      </c>
      <c r="C335" s="6">
        <v>100</v>
      </c>
      <c r="D335" s="33">
        <v>0.39998999999999996</v>
      </c>
      <c r="E335" s="33">
        <v>0.30665900000000001</v>
      </c>
      <c r="F335" s="33">
        <v>10.306409</v>
      </c>
      <c r="G335" s="33"/>
      <c r="H335" s="33">
        <v>2.6665999999999999E-2</v>
      </c>
      <c r="I335" s="33">
        <v>4.9998749999999994</v>
      </c>
      <c r="J335" s="33">
        <v>0</v>
      </c>
      <c r="K335" s="33">
        <v>0.39998999999999996</v>
      </c>
      <c r="L335" s="33"/>
      <c r="M335" s="33">
        <v>18.999524999999998</v>
      </c>
      <c r="N335" s="33">
        <v>15.999599999999999</v>
      </c>
      <c r="O335" s="33">
        <v>11.999699999999999</v>
      </c>
      <c r="P335" s="33">
        <v>2.3066089999999999</v>
      </c>
      <c r="Q335" s="33"/>
      <c r="R335" s="33"/>
    </row>
    <row r="336" spans="1:18" hidden="1" outlineLevel="1" x14ac:dyDescent="0.2">
      <c r="A336" s="5"/>
      <c r="B336" s="11" t="s">
        <v>25</v>
      </c>
      <c r="C336" s="6"/>
      <c r="D336" s="33">
        <f t="shared" ref="D336:P336" si="5">SUM(D328:D335)</f>
        <v>38.51999</v>
      </c>
      <c r="E336" s="33">
        <f t="shared" si="5"/>
        <v>29.356659000000001</v>
      </c>
      <c r="F336" s="33">
        <f t="shared" si="5"/>
        <v>159.306409</v>
      </c>
      <c r="G336" s="33"/>
      <c r="H336" s="33">
        <f t="shared" si="5"/>
        <v>0.39666600000000007</v>
      </c>
      <c r="I336" s="33">
        <f t="shared" si="5"/>
        <v>128.159875</v>
      </c>
      <c r="J336" s="33">
        <f t="shared" si="5"/>
        <v>129.38</v>
      </c>
      <c r="K336" s="33">
        <f t="shared" si="5"/>
        <v>9.6099900000000016</v>
      </c>
      <c r="L336" s="33"/>
      <c r="M336" s="33">
        <f t="shared" si="5"/>
        <v>200.23952499999999</v>
      </c>
      <c r="N336" s="33">
        <f t="shared" si="5"/>
        <v>702.04960000000005</v>
      </c>
      <c r="O336" s="33">
        <f t="shared" si="5"/>
        <v>207.7397</v>
      </c>
      <c r="P336" s="33">
        <f t="shared" si="5"/>
        <v>9.5566089999999999</v>
      </c>
      <c r="Q336" s="33"/>
      <c r="R336" s="33"/>
    </row>
    <row r="337" spans="1:18" ht="15" hidden="1" outlineLevel="1" x14ac:dyDescent="0.2">
      <c r="A337" s="5"/>
      <c r="B337" s="10" t="s">
        <v>26</v>
      </c>
      <c r="C337" s="6"/>
      <c r="D337" s="15">
        <f t="shared" ref="D337:P337" si="6">D336+D324</f>
        <v>54.149990000000003</v>
      </c>
      <c r="E337" s="15">
        <f t="shared" si="6"/>
        <v>54.606659000000001</v>
      </c>
      <c r="F337" s="15" t="e">
        <f t="shared" si="6"/>
        <v>#REF!</v>
      </c>
      <c r="G337" s="15"/>
      <c r="H337" s="15">
        <f t="shared" si="6"/>
        <v>0.86666600000000016</v>
      </c>
      <c r="I337" s="15">
        <f t="shared" si="6"/>
        <v>132.39987500000001</v>
      </c>
      <c r="J337" s="15">
        <f t="shared" si="6"/>
        <v>318.98</v>
      </c>
      <c r="K337" s="15">
        <f t="shared" si="6"/>
        <v>11.039990000000001</v>
      </c>
      <c r="L337" s="15"/>
      <c r="M337" s="15">
        <f t="shared" si="6"/>
        <v>588.069525</v>
      </c>
      <c r="N337" s="15">
        <f t="shared" si="6"/>
        <v>1038.8496</v>
      </c>
      <c r="O337" s="15">
        <f t="shared" si="6"/>
        <v>277.00970000000001</v>
      </c>
      <c r="P337" s="15">
        <f t="shared" si="6"/>
        <v>13.946609</v>
      </c>
      <c r="Q337" s="15"/>
      <c r="R337" s="15"/>
    </row>
    <row r="338" spans="1:18" hidden="1" collapsed="1" x14ac:dyDescent="0.2"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ht="15" hidden="1" x14ac:dyDescent="0.2">
      <c r="A339" s="25" t="s">
        <v>77</v>
      </c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hidden="1" x14ac:dyDescent="0.2"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hidden="1" outlineLevel="1" x14ac:dyDescent="0.2">
      <c r="A341" s="27" t="s">
        <v>32</v>
      </c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s="24" customFormat="1" hidden="1" outlineLevel="1" x14ac:dyDescent="0.2">
      <c r="A342" s="55">
        <v>1</v>
      </c>
      <c r="B342" s="8">
        <v>2</v>
      </c>
      <c r="C342" s="8">
        <v>3</v>
      </c>
      <c r="D342" s="8">
        <v>5</v>
      </c>
      <c r="E342" s="8">
        <v>7</v>
      </c>
      <c r="F342" s="8">
        <v>9</v>
      </c>
      <c r="G342" s="8"/>
      <c r="H342" s="8">
        <v>14</v>
      </c>
      <c r="I342" s="8">
        <v>15</v>
      </c>
      <c r="J342" s="8">
        <v>16</v>
      </c>
      <c r="K342" s="8">
        <v>17</v>
      </c>
      <c r="L342" s="8"/>
      <c r="M342" s="8">
        <v>18</v>
      </c>
      <c r="N342" s="8">
        <v>19</v>
      </c>
      <c r="O342" s="8">
        <v>20</v>
      </c>
      <c r="P342" s="8">
        <v>21</v>
      </c>
      <c r="Q342" s="8"/>
      <c r="R342" s="8"/>
    </row>
    <row r="343" spans="1:18" hidden="1" outlineLevel="1" x14ac:dyDescent="0.2">
      <c r="A343" s="5">
        <v>243</v>
      </c>
      <c r="B343" s="17" t="s">
        <v>38</v>
      </c>
      <c r="C343" s="6">
        <v>98</v>
      </c>
      <c r="D343" s="33">
        <v>8.1</v>
      </c>
      <c r="E343" s="33">
        <v>14.7</v>
      </c>
      <c r="F343" s="33">
        <v>0.78</v>
      </c>
      <c r="G343" s="33"/>
      <c r="H343" s="33"/>
      <c r="I343" s="33"/>
      <c r="J343" s="33"/>
      <c r="K343" s="33">
        <v>0.59</v>
      </c>
      <c r="L343" s="33"/>
      <c r="M343" s="33">
        <v>18.82</v>
      </c>
      <c r="N343" s="33">
        <v>96.63</v>
      </c>
      <c r="O343" s="33">
        <v>10.39</v>
      </c>
      <c r="P343" s="33">
        <v>1.18</v>
      </c>
      <c r="Q343" s="33"/>
      <c r="R343" s="33"/>
    </row>
    <row r="344" spans="1:18" hidden="1" outlineLevel="1" x14ac:dyDescent="0.2">
      <c r="A344" s="5">
        <v>321</v>
      </c>
      <c r="B344" s="17" t="s">
        <v>39</v>
      </c>
      <c r="C344" s="6">
        <v>200</v>
      </c>
      <c r="D344" s="33">
        <v>5.8</v>
      </c>
      <c r="E344" s="33">
        <v>4.8</v>
      </c>
      <c r="F344" s="33">
        <v>34.28</v>
      </c>
      <c r="G344" s="33"/>
      <c r="H344" s="33">
        <v>0.08</v>
      </c>
      <c r="I344" s="33">
        <v>43.2</v>
      </c>
      <c r="J344" s="33"/>
      <c r="K344" s="33">
        <v>2.2000000000000002</v>
      </c>
      <c r="L344" s="33"/>
      <c r="M344" s="33">
        <v>151.6</v>
      </c>
      <c r="N344" s="33">
        <v>119</v>
      </c>
      <c r="O344" s="33">
        <v>57.2</v>
      </c>
      <c r="P344" s="33">
        <v>4.5999999999999996</v>
      </c>
      <c r="Q344" s="33"/>
      <c r="R344" s="33"/>
    </row>
    <row r="345" spans="1:18" hidden="1" outlineLevel="1" x14ac:dyDescent="0.2">
      <c r="A345" s="5">
        <v>209</v>
      </c>
      <c r="B345" s="17" t="s">
        <v>40</v>
      </c>
      <c r="C345" s="6">
        <v>40</v>
      </c>
      <c r="D345" s="33">
        <v>5.08</v>
      </c>
      <c r="E345" s="33">
        <v>4.5999999999999996</v>
      </c>
      <c r="F345" s="33">
        <v>0.28000000000000003</v>
      </c>
      <c r="G345" s="33"/>
      <c r="H345" s="33">
        <v>0.03</v>
      </c>
      <c r="I345" s="33"/>
      <c r="J345" s="33">
        <v>100</v>
      </c>
      <c r="K345" s="33">
        <v>0.24</v>
      </c>
      <c r="L345" s="33"/>
      <c r="M345" s="33">
        <v>22</v>
      </c>
      <c r="N345" s="33">
        <v>76.8</v>
      </c>
      <c r="O345" s="33">
        <v>4.8</v>
      </c>
      <c r="P345" s="33">
        <v>1</v>
      </c>
      <c r="Q345" s="33"/>
      <c r="R345" s="33"/>
    </row>
    <row r="346" spans="1:18" hidden="1" outlineLevel="1" x14ac:dyDescent="0.2">
      <c r="A346" s="5">
        <v>376</v>
      </c>
      <c r="B346" s="17" t="s">
        <v>41</v>
      </c>
      <c r="C346" s="6">
        <v>200</v>
      </c>
      <c r="D346" s="33">
        <v>0.53</v>
      </c>
      <c r="E346" s="33"/>
      <c r="F346" s="33">
        <v>9.4700000000000006</v>
      </c>
      <c r="G346" s="33"/>
      <c r="H346" s="33"/>
      <c r="I346" s="33">
        <v>0.27</v>
      </c>
      <c r="J346" s="33"/>
      <c r="K346" s="33"/>
      <c r="L346" s="33"/>
      <c r="M346" s="33">
        <v>13.6</v>
      </c>
      <c r="N346" s="33">
        <v>22.13</v>
      </c>
      <c r="O346" s="33">
        <v>11.73</v>
      </c>
      <c r="P346" s="33">
        <v>2.13</v>
      </c>
      <c r="Q346" s="33"/>
      <c r="R346" s="33"/>
    </row>
    <row r="347" spans="1:18" hidden="1" outlineLevel="1" x14ac:dyDescent="0.2">
      <c r="A347" s="5" t="s">
        <v>4</v>
      </c>
      <c r="B347" s="17" t="s">
        <v>5</v>
      </c>
      <c r="C347" s="6">
        <v>50</v>
      </c>
      <c r="D347" s="33">
        <v>3.95</v>
      </c>
      <c r="E347" s="33">
        <v>0.5</v>
      </c>
      <c r="F347" s="33">
        <v>24.15</v>
      </c>
      <c r="G347" s="33"/>
      <c r="H347" s="33">
        <v>0.05</v>
      </c>
      <c r="I347" s="33"/>
      <c r="J347" s="33"/>
      <c r="K347" s="33">
        <v>0.65</v>
      </c>
      <c r="L347" s="33"/>
      <c r="M347" s="33">
        <v>11.5</v>
      </c>
      <c r="N347" s="33">
        <v>43.5</v>
      </c>
      <c r="O347" s="33">
        <v>16.5</v>
      </c>
      <c r="P347" s="33">
        <v>0.55000000000000004</v>
      </c>
      <c r="Q347" s="33"/>
      <c r="R347" s="33"/>
    </row>
    <row r="348" spans="1:18" hidden="1" outlineLevel="1" x14ac:dyDescent="0.2">
      <c r="A348" s="5"/>
      <c r="B348" s="11" t="s">
        <v>81</v>
      </c>
      <c r="C348" s="6"/>
      <c r="D348" s="33">
        <f t="shared" ref="D348:P348" si="7">SUM(D343:D347)</f>
        <v>23.459999999999997</v>
      </c>
      <c r="E348" s="33">
        <f t="shared" si="7"/>
        <v>24.6</v>
      </c>
      <c r="F348" s="33">
        <f t="shared" si="7"/>
        <v>68.960000000000008</v>
      </c>
      <c r="G348" s="33"/>
      <c r="H348" s="33">
        <f t="shared" si="7"/>
        <v>0.16</v>
      </c>
      <c r="I348" s="33">
        <f t="shared" si="7"/>
        <v>43.470000000000006</v>
      </c>
      <c r="J348" s="33">
        <f t="shared" si="7"/>
        <v>100</v>
      </c>
      <c r="K348" s="33">
        <f t="shared" si="7"/>
        <v>3.68</v>
      </c>
      <c r="L348" s="33"/>
      <c r="M348" s="33">
        <f t="shared" si="7"/>
        <v>217.51999999999998</v>
      </c>
      <c r="N348" s="33">
        <f t="shared" si="7"/>
        <v>358.06</v>
      </c>
      <c r="O348" s="33">
        <f t="shared" si="7"/>
        <v>100.62</v>
      </c>
      <c r="P348" s="33">
        <f t="shared" si="7"/>
        <v>9.4600000000000009</v>
      </c>
      <c r="Q348" s="33"/>
      <c r="R348" s="33"/>
    </row>
    <row r="349" spans="1:18" hidden="1" outlineLevel="1" x14ac:dyDescent="0.2"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1:18" hidden="1" outlineLevel="1" x14ac:dyDescent="0.2">
      <c r="A350" s="31" t="s">
        <v>21</v>
      </c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1:18" hidden="1" outlineLevel="1" x14ac:dyDescent="0.2">
      <c r="A351" s="55">
        <v>1</v>
      </c>
      <c r="B351" s="8">
        <v>2</v>
      </c>
      <c r="C351" s="8">
        <v>3</v>
      </c>
      <c r="D351" s="8">
        <v>5</v>
      </c>
      <c r="E351" s="8">
        <v>7</v>
      </c>
      <c r="F351" s="8">
        <v>9</v>
      </c>
      <c r="G351" s="8"/>
      <c r="H351" s="8">
        <v>14</v>
      </c>
      <c r="I351" s="8">
        <v>15</v>
      </c>
      <c r="J351" s="8">
        <v>16</v>
      </c>
      <c r="K351" s="8">
        <v>17</v>
      </c>
      <c r="L351" s="8"/>
      <c r="M351" s="8">
        <v>18</v>
      </c>
      <c r="N351" s="8">
        <v>19</v>
      </c>
      <c r="O351" s="8">
        <v>20</v>
      </c>
      <c r="P351" s="8">
        <v>21</v>
      </c>
      <c r="Q351" s="8"/>
      <c r="R351" s="8"/>
    </row>
    <row r="352" spans="1:18" hidden="1" outlineLevel="1" x14ac:dyDescent="0.2">
      <c r="A352" s="5">
        <v>20</v>
      </c>
      <c r="B352" s="17" t="s">
        <v>34</v>
      </c>
      <c r="C352" s="6">
        <v>100</v>
      </c>
      <c r="D352" s="33">
        <v>0.67</v>
      </c>
      <c r="E352" s="33">
        <v>6.09</v>
      </c>
      <c r="F352" s="33">
        <v>1.81</v>
      </c>
      <c r="G352" s="33"/>
      <c r="H352" s="33">
        <v>0.03</v>
      </c>
      <c r="I352" s="33">
        <v>6.65</v>
      </c>
      <c r="J352" s="33"/>
      <c r="K352" s="33">
        <v>2.74</v>
      </c>
      <c r="L352" s="33"/>
      <c r="M352" s="33">
        <v>16.149999999999999</v>
      </c>
      <c r="N352" s="33">
        <v>28.62</v>
      </c>
      <c r="O352" s="33">
        <v>13.3</v>
      </c>
      <c r="P352" s="33">
        <v>0.48</v>
      </c>
      <c r="Q352" s="33"/>
      <c r="R352" s="33"/>
    </row>
    <row r="353" spans="1:18" hidden="1" outlineLevel="1" x14ac:dyDescent="0.2">
      <c r="A353" s="5">
        <v>82</v>
      </c>
      <c r="B353" s="5" t="s">
        <v>63</v>
      </c>
      <c r="C353" s="6">
        <v>300</v>
      </c>
      <c r="D353" s="33">
        <v>2.19</v>
      </c>
      <c r="E353" s="33">
        <v>5.88</v>
      </c>
      <c r="F353" s="33">
        <v>14.1</v>
      </c>
      <c r="G353" s="33"/>
      <c r="H353" s="33">
        <v>0.06</v>
      </c>
      <c r="I353" s="33">
        <v>12.36</v>
      </c>
      <c r="J353" s="33"/>
      <c r="K353" s="33">
        <v>2.88</v>
      </c>
      <c r="L353" s="33"/>
      <c r="M353" s="33">
        <v>41.34</v>
      </c>
      <c r="N353" s="33">
        <v>63.63</v>
      </c>
      <c r="O353" s="33">
        <v>31.44</v>
      </c>
      <c r="P353" s="33">
        <v>1.41</v>
      </c>
      <c r="Q353" s="33"/>
      <c r="R353" s="33"/>
    </row>
    <row r="354" spans="1:18" hidden="1" outlineLevel="1" x14ac:dyDescent="0.2">
      <c r="A354" s="5">
        <v>284</v>
      </c>
      <c r="B354" s="17" t="s">
        <v>70</v>
      </c>
      <c r="C354" s="6">
        <v>300</v>
      </c>
      <c r="D354" s="33">
        <v>21.19</v>
      </c>
      <c r="E354" s="33">
        <v>15.56</v>
      </c>
      <c r="F354" s="33">
        <v>61.25</v>
      </c>
      <c r="G354" s="33"/>
      <c r="H354" s="33">
        <v>0.17</v>
      </c>
      <c r="I354" s="33">
        <v>1.5</v>
      </c>
      <c r="J354" s="33">
        <v>75</v>
      </c>
      <c r="K354" s="33">
        <v>1.1299999999999999</v>
      </c>
      <c r="L354" s="33"/>
      <c r="M354" s="33">
        <v>90.38</v>
      </c>
      <c r="N354" s="33">
        <v>114.38</v>
      </c>
      <c r="O354" s="33">
        <v>70.13</v>
      </c>
      <c r="P354" s="33">
        <v>3</v>
      </c>
      <c r="Q354" s="33"/>
      <c r="R354" s="33"/>
    </row>
    <row r="355" spans="1:18" hidden="1" outlineLevel="1" x14ac:dyDescent="0.2">
      <c r="A355" s="5">
        <v>348</v>
      </c>
      <c r="B355" s="9" t="s">
        <v>108</v>
      </c>
      <c r="C355" s="6">
        <v>200</v>
      </c>
      <c r="D355" s="33">
        <v>0.52</v>
      </c>
      <c r="E355" s="33">
        <v>0.18</v>
      </c>
      <c r="F355" s="33">
        <v>24.84</v>
      </c>
      <c r="G355" s="33"/>
      <c r="H355" s="33">
        <v>0.02</v>
      </c>
      <c r="I355" s="33">
        <v>59.4</v>
      </c>
      <c r="J355" s="33"/>
      <c r="K355" s="33">
        <v>0.2</v>
      </c>
      <c r="L355" s="33"/>
      <c r="M355" s="33">
        <v>23.4</v>
      </c>
      <c r="N355" s="33">
        <v>23.4</v>
      </c>
      <c r="O355" s="33">
        <v>17</v>
      </c>
      <c r="P355" s="33">
        <v>60.3</v>
      </c>
      <c r="Q355" s="33"/>
      <c r="R355" s="33"/>
    </row>
    <row r="356" spans="1:18" hidden="1" outlineLevel="1" x14ac:dyDescent="0.2">
      <c r="A356" s="5" t="s">
        <v>4</v>
      </c>
      <c r="B356" s="17" t="s">
        <v>5</v>
      </c>
      <c r="C356" s="6">
        <v>30</v>
      </c>
      <c r="D356" s="33">
        <v>2.37</v>
      </c>
      <c r="E356" s="33">
        <v>0.3</v>
      </c>
      <c r="F356" s="33">
        <v>14.49</v>
      </c>
      <c r="G356" s="33"/>
      <c r="H356" s="33">
        <v>0.03</v>
      </c>
      <c r="I356" s="33"/>
      <c r="J356" s="33"/>
      <c r="K356" s="33">
        <v>0.39</v>
      </c>
      <c r="L356" s="33"/>
      <c r="M356" s="33">
        <v>6.9</v>
      </c>
      <c r="N356" s="33">
        <v>26.1</v>
      </c>
      <c r="O356" s="33">
        <v>9.9</v>
      </c>
      <c r="P356" s="33">
        <v>0.33</v>
      </c>
      <c r="Q356" s="33"/>
      <c r="R356" s="33"/>
    </row>
    <row r="357" spans="1:18" hidden="1" outlineLevel="1" x14ac:dyDescent="0.2">
      <c r="A357" s="5" t="s">
        <v>4</v>
      </c>
      <c r="B357" s="17" t="s">
        <v>23</v>
      </c>
      <c r="C357" s="6">
        <v>60</v>
      </c>
      <c r="D357" s="33">
        <v>3.36</v>
      </c>
      <c r="E357" s="33">
        <v>0.66</v>
      </c>
      <c r="F357" s="33">
        <v>29.64</v>
      </c>
      <c r="G357" s="33"/>
      <c r="H357" s="33">
        <v>7.0000000000000007E-2</v>
      </c>
      <c r="I357" s="33"/>
      <c r="J357" s="33"/>
      <c r="K357" s="33">
        <v>0.54</v>
      </c>
      <c r="L357" s="33"/>
      <c r="M357" s="33">
        <v>13.8</v>
      </c>
      <c r="N357" s="33">
        <v>63.6</v>
      </c>
      <c r="O357" s="33">
        <v>15</v>
      </c>
      <c r="P357" s="33">
        <v>1.86</v>
      </c>
      <c r="Q357" s="33"/>
      <c r="R357" s="33"/>
    </row>
    <row r="358" spans="1:18" hidden="1" outlineLevel="1" x14ac:dyDescent="0.2">
      <c r="A358" s="5">
        <v>341</v>
      </c>
      <c r="B358" s="9" t="s">
        <v>54</v>
      </c>
      <c r="C358" s="6">
        <v>100</v>
      </c>
      <c r="D358" s="33">
        <v>1.279968</v>
      </c>
      <c r="E358" s="33">
        <v>0.27999299999999999</v>
      </c>
      <c r="F358" s="33">
        <v>11.573043999999999</v>
      </c>
      <c r="G358" s="33"/>
      <c r="H358" s="33">
        <v>5.3331999999999997E-2</v>
      </c>
      <c r="I358" s="33">
        <v>85.717857000000009</v>
      </c>
      <c r="J358" s="33">
        <v>0</v>
      </c>
      <c r="K358" s="33">
        <v>0.27999299999999999</v>
      </c>
      <c r="L358" s="33"/>
      <c r="M358" s="33">
        <v>48.572118999999994</v>
      </c>
      <c r="N358" s="33">
        <v>32.852511999999997</v>
      </c>
      <c r="O358" s="33">
        <v>18.572868999999997</v>
      </c>
      <c r="P358" s="33">
        <v>0.42665599999999998</v>
      </c>
      <c r="Q358" s="33"/>
      <c r="R358" s="33"/>
    </row>
    <row r="359" spans="1:18" hidden="1" outlineLevel="1" x14ac:dyDescent="0.2">
      <c r="A359" s="5"/>
      <c r="B359" s="11" t="s">
        <v>25</v>
      </c>
      <c r="C359" s="6"/>
      <c r="D359" s="33">
        <f t="shared" ref="D359:P359" si="8">SUM(D352:D358)</f>
        <v>31.579968000000001</v>
      </c>
      <c r="E359" s="33">
        <f t="shared" si="8"/>
        <v>28.949993000000003</v>
      </c>
      <c r="F359" s="33">
        <f t="shared" si="8"/>
        <v>157.70304400000001</v>
      </c>
      <c r="G359" s="33"/>
      <c r="H359" s="33">
        <f t="shared" si="8"/>
        <v>0.43333200000000005</v>
      </c>
      <c r="I359" s="33">
        <f t="shared" si="8"/>
        <v>165.62785700000001</v>
      </c>
      <c r="J359" s="33">
        <f t="shared" si="8"/>
        <v>75</v>
      </c>
      <c r="K359" s="33">
        <f t="shared" si="8"/>
        <v>8.1599930000000001</v>
      </c>
      <c r="L359" s="33"/>
      <c r="M359" s="33">
        <f t="shared" si="8"/>
        <v>240.54211900000001</v>
      </c>
      <c r="N359" s="33">
        <f t="shared" si="8"/>
        <v>352.58251200000001</v>
      </c>
      <c r="O359" s="33">
        <f t="shared" si="8"/>
        <v>175.34286900000001</v>
      </c>
      <c r="P359" s="33">
        <f t="shared" si="8"/>
        <v>67.80665599999999</v>
      </c>
      <c r="Q359" s="33"/>
      <c r="R359" s="33"/>
    </row>
    <row r="360" spans="1:18" ht="15" hidden="1" outlineLevel="1" x14ac:dyDescent="0.2">
      <c r="A360" s="5"/>
      <c r="B360" s="11" t="s">
        <v>26</v>
      </c>
      <c r="C360" s="6"/>
      <c r="D360" s="15">
        <f t="shared" ref="D360:P360" si="9">D359+D348</f>
        <v>55.039968000000002</v>
      </c>
      <c r="E360" s="15">
        <f>E359+E348</f>
        <v>53.549993000000001</v>
      </c>
      <c r="F360" s="15">
        <f>F359+F348</f>
        <v>226.66304400000001</v>
      </c>
      <c r="G360" s="15"/>
      <c r="H360" s="15">
        <f t="shared" si="9"/>
        <v>0.59333200000000008</v>
      </c>
      <c r="I360" s="15">
        <f t="shared" si="9"/>
        <v>209.097857</v>
      </c>
      <c r="J360" s="15">
        <f t="shared" si="9"/>
        <v>175</v>
      </c>
      <c r="K360" s="15">
        <f t="shared" si="9"/>
        <v>11.839993</v>
      </c>
      <c r="L360" s="15"/>
      <c r="M360" s="15">
        <f t="shared" si="9"/>
        <v>458.062119</v>
      </c>
      <c r="N360" s="15">
        <f t="shared" si="9"/>
        <v>710.64251200000001</v>
      </c>
      <c r="O360" s="15">
        <f t="shared" si="9"/>
        <v>275.96286900000001</v>
      </c>
      <c r="P360" s="15">
        <f t="shared" si="9"/>
        <v>77.266655999999983</v>
      </c>
      <c r="Q360" s="15"/>
      <c r="R360" s="15"/>
    </row>
    <row r="361" spans="1:18" hidden="1" collapsed="1" x14ac:dyDescent="0.2"/>
    <row r="362" spans="1:18" ht="15" hidden="1" x14ac:dyDescent="0.2">
      <c r="A362" s="35" t="s">
        <v>78</v>
      </c>
      <c r="C362" s="36"/>
      <c r="D362" s="38"/>
      <c r="E362" s="37"/>
      <c r="F362" s="37"/>
      <c r="G362" s="37"/>
      <c r="H362" s="38"/>
      <c r="I362" s="38"/>
      <c r="J362" s="40"/>
      <c r="K362" s="38"/>
      <c r="L362" s="38"/>
      <c r="M362" s="40"/>
      <c r="N362" s="37"/>
      <c r="O362" s="40"/>
      <c r="P362" s="39"/>
      <c r="Q362" s="39"/>
      <c r="R362" s="39"/>
    </row>
    <row r="363" spans="1:18" hidden="1" x14ac:dyDescent="0.2">
      <c r="A363" s="38"/>
      <c r="B363" s="12"/>
      <c r="C363" s="36"/>
      <c r="D363" s="38"/>
      <c r="E363" s="37"/>
      <c r="F363" s="37"/>
      <c r="G363" s="37"/>
      <c r="H363" s="38"/>
      <c r="I363" s="38"/>
      <c r="J363" s="40"/>
      <c r="K363" s="38"/>
      <c r="L363" s="38"/>
      <c r="M363" s="40"/>
      <c r="N363" s="37"/>
      <c r="O363" s="40"/>
      <c r="P363" s="39"/>
      <c r="Q363" s="39"/>
      <c r="R363" s="39"/>
    </row>
    <row r="364" spans="1:18" hidden="1" x14ac:dyDescent="0.2">
      <c r="A364" s="27" t="s">
        <v>32</v>
      </c>
      <c r="B364" s="13"/>
      <c r="C364" s="36"/>
      <c r="D364" s="38"/>
      <c r="E364" s="37"/>
      <c r="F364" s="37"/>
      <c r="G364" s="37"/>
      <c r="H364" s="38"/>
      <c r="I364" s="38"/>
      <c r="J364" s="40"/>
      <c r="K364" s="38"/>
      <c r="L364" s="38"/>
      <c r="M364" s="40"/>
      <c r="N364" s="37"/>
      <c r="O364" s="40"/>
      <c r="P364" s="39"/>
      <c r="Q364" s="39"/>
      <c r="R364" s="39"/>
    </row>
    <row r="365" spans="1:18" hidden="1" x14ac:dyDescent="0.2">
      <c r="A365" s="55">
        <v>1</v>
      </c>
      <c r="B365" s="8">
        <v>2</v>
      </c>
      <c r="C365" s="8">
        <v>3</v>
      </c>
      <c r="D365" s="8">
        <v>5</v>
      </c>
      <c r="E365" s="8">
        <v>7</v>
      </c>
      <c r="F365" s="8">
        <v>9</v>
      </c>
      <c r="G365" s="8"/>
      <c r="H365" s="8">
        <v>14</v>
      </c>
      <c r="I365" s="8">
        <v>15</v>
      </c>
      <c r="J365" s="8">
        <v>16</v>
      </c>
      <c r="K365" s="8">
        <v>17</v>
      </c>
      <c r="L365" s="8"/>
      <c r="M365" s="8">
        <v>18</v>
      </c>
      <c r="N365" s="8">
        <v>19</v>
      </c>
      <c r="O365" s="8">
        <v>20</v>
      </c>
      <c r="P365" s="8">
        <v>21</v>
      </c>
      <c r="Q365" s="8"/>
      <c r="R365" s="8"/>
    </row>
    <row r="366" spans="1:18" hidden="1" x14ac:dyDescent="0.2">
      <c r="A366" s="5">
        <v>176</v>
      </c>
      <c r="B366" s="17" t="s">
        <v>72</v>
      </c>
      <c r="C366" s="6" t="s">
        <v>52</v>
      </c>
      <c r="D366" s="33">
        <v>8.1999999999999993</v>
      </c>
      <c r="E366" s="33">
        <v>7.8</v>
      </c>
      <c r="F366" s="33">
        <v>32.97</v>
      </c>
      <c r="G366" s="33"/>
      <c r="H366" s="33">
        <v>0.11</v>
      </c>
      <c r="I366" s="33">
        <v>10.29</v>
      </c>
      <c r="J366" s="33">
        <v>29.4</v>
      </c>
      <c r="K366" s="33">
        <v>2.1</v>
      </c>
      <c r="L366" s="33"/>
      <c r="M366" s="33">
        <v>60.9</v>
      </c>
      <c r="N366" s="33">
        <v>65.099999999999994</v>
      </c>
      <c r="O366" s="33">
        <v>29.4</v>
      </c>
      <c r="P366" s="33">
        <v>1.05</v>
      </c>
      <c r="Q366" s="33"/>
      <c r="R366" s="33"/>
    </row>
    <row r="367" spans="1:18" hidden="1" outlineLevel="1" x14ac:dyDescent="0.2">
      <c r="A367" s="55">
        <v>3</v>
      </c>
      <c r="B367" s="9" t="s">
        <v>98</v>
      </c>
      <c r="C367" s="28">
        <v>50</v>
      </c>
      <c r="D367" s="29">
        <v>5.8</v>
      </c>
      <c r="E367" s="29">
        <v>15</v>
      </c>
      <c r="F367" s="29">
        <v>14.83</v>
      </c>
      <c r="G367" s="29"/>
      <c r="H367" s="29">
        <v>0.04</v>
      </c>
      <c r="I367" s="29">
        <v>0.11</v>
      </c>
      <c r="J367" s="29">
        <v>59</v>
      </c>
      <c r="K367" s="29"/>
      <c r="L367" s="29"/>
      <c r="M367" s="29">
        <v>139.19999999999999</v>
      </c>
      <c r="N367" s="29">
        <v>96</v>
      </c>
      <c r="O367" s="29">
        <v>9.4499999999999993</v>
      </c>
      <c r="P367" s="29">
        <v>0.49</v>
      </c>
      <c r="Q367" s="29"/>
      <c r="R367" s="29"/>
    </row>
    <row r="368" spans="1:18" hidden="1" collapsed="1" x14ac:dyDescent="0.2">
      <c r="A368" s="5">
        <v>379</v>
      </c>
      <c r="B368" s="5" t="s">
        <v>3</v>
      </c>
      <c r="C368" s="6">
        <v>200</v>
      </c>
      <c r="D368" s="33">
        <v>3.6</v>
      </c>
      <c r="E368" s="33">
        <v>2.67</v>
      </c>
      <c r="F368" s="33">
        <v>29.2</v>
      </c>
      <c r="G368" s="33"/>
      <c r="H368" s="33">
        <v>0.03</v>
      </c>
      <c r="I368" s="33">
        <v>1.47</v>
      </c>
      <c r="J368" s="33"/>
      <c r="K368" s="33"/>
      <c r="L368" s="33"/>
      <c r="M368" s="33">
        <v>158.66999999999999</v>
      </c>
      <c r="N368" s="33">
        <v>132</v>
      </c>
      <c r="O368" s="33">
        <v>29.33</v>
      </c>
      <c r="P368" s="33">
        <v>2.4</v>
      </c>
      <c r="Q368" s="33"/>
      <c r="R368" s="33"/>
    </row>
    <row r="369" spans="1:18" hidden="1" x14ac:dyDescent="0.2">
      <c r="A369" s="5" t="s">
        <v>4</v>
      </c>
      <c r="B369" s="5" t="s">
        <v>5</v>
      </c>
      <c r="C369" s="6">
        <v>50</v>
      </c>
      <c r="D369" s="33">
        <v>3.95</v>
      </c>
      <c r="E369" s="33">
        <v>0.5</v>
      </c>
      <c r="F369" s="33">
        <v>24.15</v>
      </c>
      <c r="G369" s="33"/>
      <c r="H369" s="33">
        <v>0.05</v>
      </c>
      <c r="I369" s="33"/>
      <c r="J369" s="33"/>
      <c r="K369" s="33">
        <v>0.65</v>
      </c>
      <c r="L369" s="33"/>
      <c r="M369" s="33">
        <v>11.5</v>
      </c>
      <c r="N369" s="33">
        <v>43.5</v>
      </c>
      <c r="O369" s="33">
        <v>16.5</v>
      </c>
      <c r="P369" s="33">
        <v>0.55000000000000004</v>
      </c>
      <c r="Q369" s="33"/>
      <c r="R369" s="33"/>
    </row>
    <row r="370" spans="1:18" hidden="1" x14ac:dyDescent="0.2">
      <c r="A370" s="5"/>
      <c r="B370" s="7" t="s">
        <v>81</v>
      </c>
      <c r="C370" s="6"/>
      <c r="D370" s="33">
        <f t="shared" ref="D370:P370" si="10">SUM(D366:D369)</f>
        <v>21.55</v>
      </c>
      <c r="E370" s="33">
        <f t="shared" si="10"/>
        <v>25.97</v>
      </c>
      <c r="F370" s="33">
        <f t="shared" si="10"/>
        <v>101.15</v>
      </c>
      <c r="G370" s="33"/>
      <c r="H370" s="33">
        <f t="shared" si="10"/>
        <v>0.22999999999999998</v>
      </c>
      <c r="I370" s="33">
        <f t="shared" si="10"/>
        <v>11.87</v>
      </c>
      <c r="J370" s="33">
        <f t="shared" si="10"/>
        <v>88.4</v>
      </c>
      <c r="K370" s="33">
        <f t="shared" si="10"/>
        <v>2.75</v>
      </c>
      <c r="L370" s="33"/>
      <c r="M370" s="33">
        <f t="shared" si="10"/>
        <v>370.27</v>
      </c>
      <c r="N370" s="33">
        <f t="shared" si="10"/>
        <v>336.6</v>
      </c>
      <c r="O370" s="33">
        <f t="shared" si="10"/>
        <v>84.679999999999993</v>
      </c>
      <c r="P370" s="33">
        <f t="shared" si="10"/>
        <v>4.49</v>
      </c>
      <c r="Q370" s="33"/>
      <c r="R370" s="33"/>
    </row>
    <row r="371" spans="1:18" hidden="1" x14ac:dyDescent="0.2">
      <c r="A371" s="1"/>
      <c r="B371" s="14"/>
      <c r="C371" s="2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hidden="1" x14ac:dyDescent="0.2">
      <c r="A372" s="27" t="s">
        <v>21</v>
      </c>
      <c r="B372" s="14"/>
      <c r="C372" s="2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hidden="1" x14ac:dyDescent="0.2">
      <c r="A373" s="55">
        <v>1</v>
      </c>
      <c r="B373" s="8">
        <v>2</v>
      </c>
      <c r="C373" s="8">
        <v>3</v>
      </c>
      <c r="D373" s="8">
        <v>5</v>
      </c>
      <c r="E373" s="8">
        <v>7</v>
      </c>
      <c r="F373" s="8">
        <v>9</v>
      </c>
      <c r="G373" s="8"/>
      <c r="H373" s="8">
        <v>14</v>
      </c>
      <c r="I373" s="8">
        <v>15</v>
      </c>
      <c r="J373" s="8">
        <v>16</v>
      </c>
      <c r="K373" s="8">
        <v>17</v>
      </c>
      <c r="L373" s="8"/>
      <c r="M373" s="8">
        <v>18</v>
      </c>
      <c r="N373" s="8">
        <v>19</v>
      </c>
      <c r="O373" s="8">
        <v>20</v>
      </c>
      <c r="P373" s="8">
        <v>21</v>
      </c>
      <c r="Q373" s="8"/>
      <c r="R373" s="8"/>
    </row>
    <row r="374" spans="1:18" hidden="1" x14ac:dyDescent="0.2">
      <c r="A374" s="5">
        <v>67</v>
      </c>
      <c r="B374" s="5" t="s">
        <v>43</v>
      </c>
      <c r="C374" s="6">
        <v>100</v>
      </c>
      <c r="D374" s="33">
        <v>1.62</v>
      </c>
      <c r="E374" s="33">
        <v>8.1999999999999993</v>
      </c>
      <c r="F374" s="33">
        <v>8.9</v>
      </c>
      <c r="G374" s="33"/>
      <c r="H374" s="33">
        <v>0.1</v>
      </c>
      <c r="I374" s="33">
        <v>13</v>
      </c>
      <c r="J374" s="33"/>
      <c r="K374" s="33">
        <v>2.95</v>
      </c>
      <c r="L374" s="33"/>
      <c r="M374" s="33">
        <v>40.4</v>
      </c>
      <c r="N374" s="33">
        <v>48.8</v>
      </c>
      <c r="O374" s="33">
        <v>23.4</v>
      </c>
      <c r="P374" s="33">
        <v>1.02</v>
      </c>
      <c r="Q374" s="33"/>
      <c r="R374" s="33"/>
    </row>
    <row r="375" spans="1:18" hidden="1" x14ac:dyDescent="0.2">
      <c r="A375" s="5">
        <v>96</v>
      </c>
      <c r="B375" s="5" t="s">
        <v>44</v>
      </c>
      <c r="C375" s="6">
        <v>250</v>
      </c>
      <c r="D375" s="33">
        <v>2.6</v>
      </c>
      <c r="E375" s="33">
        <v>2.5</v>
      </c>
      <c r="F375" s="33">
        <v>16.98</v>
      </c>
      <c r="G375" s="33"/>
      <c r="H375" s="33">
        <v>0.1</v>
      </c>
      <c r="I375" s="33">
        <v>7.5</v>
      </c>
      <c r="J375" s="33"/>
      <c r="K375" s="33">
        <v>2.4</v>
      </c>
      <c r="L375" s="33"/>
      <c r="M375" s="33">
        <v>38.5</v>
      </c>
      <c r="N375" s="33">
        <v>108.7</v>
      </c>
      <c r="O375" s="33">
        <v>31.75</v>
      </c>
      <c r="P375" s="33">
        <v>1</v>
      </c>
      <c r="Q375" s="33"/>
      <c r="R375" s="33"/>
    </row>
    <row r="376" spans="1:18" hidden="1" x14ac:dyDescent="0.2">
      <c r="A376" s="5">
        <v>295</v>
      </c>
      <c r="B376" s="9" t="s">
        <v>61</v>
      </c>
      <c r="C376" s="6">
        <v>130</v>
      </c>
      <c r="D376" s="33">
        <v>24.2</v>
      </c>
      <c r="E376" s="33">
        <v>13.6</v>
      </c>
      <c r="F376" s="33">
        <v>13.5</v>
      </c>
      <c r="G376" s="33"/>
      <c r="H376" s="33">
        <v>0.08</v>
      </c>
      <c r="I376" s="33">
        <v>0.2</v>
      </c>
      <c r="J376" s="33">
        <v>20</v>
      </c>
      <c r="K376" s="33">
        <v>0.38</v>
      </c>
      <c r="L376" s="33"/>
      <c r="M376" s="33">
        <v>44</v>
      </c>
      <c r="N376" s="33">
        <v>96</v>
      </c>
      <c r="O376" s="33">
        <v>26</v>
      </c>
      <c r="P376" s="33">
        <v>2.2000000000000002</v>
      </c>
      <c r="Q376" s="33"/>
      <c r="R376" s="33"/>
    </row>
    <row r="377" spans="1:18" hidden="1" x14ac:dyDescent="0.2">
      <c r="A377" s="5">
        <v>302</v>
      </c>
      <c r="B377" s="5" t="s">
        <v>45</v>
      </c>
      <c r="C377" s="6">
        <v>200</v>
      </c>
      <c r="D377" s="33">
        <v>11.87</v>
      </c>
      <c r="E377" s="33">
        <v>5.47</v>
      </c>
      <c r="F377" s="33">
        <v>23.12</v>
      </c>
      <c r="G377" s="33"/>
      <c r="H377" s="33">
        <v>0.27</v>
      </c>
      <c r="I377" s="33"/>
      <c r="J377" s="33"/>
      <c r="K377" s="33"/>
      <c r="L377" s="33"/>
      <c r="M377" s="33">
        <v>19.47</v>
      </c>
      <c r="N377" s="33">
        <v>160.6</v>
      </c>
      <c r="O377" s="33">
        <v>186.67</v>
      </c>
      <c r="P377" s="33">
        <v>6.68</v>
      </c>
      <c r="Q377" s="33"/>
      <c r="R377" s="33"/>
    </row>
    <row r="378" spans="1:18" hidden="1" x14ac:dyDescent="0.2">
      <c r="A378" s="5">
        <v>389</v>
      </c>
      <c r="B378" s="5" t="s">
        <v>46</v>
      </c>
      <c r="C378" s="6">
        <v>200</v>
      </c>
      <c r="D378" s="33">
        <v>1</v>
      </c>
      <c r="E378" s="33">
        <v>0.2</v>
      </c>
      <c r="F378" s="33">
        <v>20.2</v>
      </c>
      <c r="G378" s="33"/>
      <c r="H378" s="33">
        <v>0.02</v>
      </c>
      <c r="I378" s="33">
        <v>4</v>
      </c>
      <c r="J378" s="33"/>
      <c r="K378" s="33">
        <v>0.2</v>
      </c>
      <c r="L378" s="33"/>
      <c r="M378" s="33">
        <v>14</v>
      </c>
      <c r="N378" s="33">
        <v>14</v>
      </c>
      <c r="O378" s="33">
        <v>8</v>
      </c>
      <c r="P378" s="33">
        <v>2.8</v>
      </c>
      <c r="Q378" s="33"/>
      <c r="R378" s="33"/>
    </row>
    <row r="379" spans="1:18" hidden="1" x14ac:dyDescent="0.2">
      <c r="A379" s="5" t="s">
        <v>4</v>
      </c>
      <c r="B379" s="5" t="s">
        <v>23</v>
      </c>
      <c r="C379" s="6">
        <v>60</v>
      </c>
      <c r="D379" s="33">
        <v>3.36</v>
      </c>
      <c r="E379" s="33">
        <v>0.66</v>
      </c>
      <c r="F379" s="33">
        <v>29.64</v>
      </c>
      <c r="G379" s="33"/>
      <c r="H379" s="33">
        <v>7.0000000000000007E-2</v>
      </c>
      <c r="I379" s="33"/>
      <c r="J379" s="33"/>
      <c r="K379" s="33">
        <v>0.54</v>
      </c>
      <c r="L379" s="33"/>
      <c r="M379" s="33">
        <v>13.8</v>
      </c>
      <c r="N379" s="33">
        <v>63.6</v>
      </c>
      <c r="O379" s="33">
        <v>15</v>
      </c>
      <c r="P379" s="33">
        <v>1.86</v>
      </c>
      <c r="Q379" s="33"/>
      <c r="R379" s="33"/>
    </row>
    <row r="380" spans="1:18" hidden="1" x14ac:dyDescent="0.2">
      <c r="A380" s="5">
        <v>338</v>
      </c>
      <c r="B380" s="5" t="s">
        <v>24</v>
      </c>
      <c r="C380" s="6">
        <v>100</v>
      </c>
      <c r="D380" s="33">
        <v>1.5066289999999998</v>
      </c>
      <c r="E380" s="33">
        <v>0.50665399999999994</v>
      </c>
      <c r="F380" s="33">
        <v>20.999475</v>
      </c>
      <c r="G380" s="33"/>
      <c r="H380" s="33">
        <v>3.9999E-2</v>
      </c>
      <c r="I380" s="33">
        <v>9.9997499999999988</v>
      </c>
      <c r="J380" s="33">
        <v>0</v>
      </c>
      <c r="K380" s="33">
        <v>0.39998999999999996</v>
      </c>
      <c r="L380" s="33"/>
      <c r="M380" s="33">
        <v>7.9997999999999996</v>
      </c>
      <c r="N380" s="33">
        <v>27.999299999999998</v>
      </c>
      <c r="O380" s="33">
        <v>41.998950000000001</v>
      </c>
      <c r="P380" s="33">
        <v>0.59998499999999999</v>
      </c>
      <c r="Q380" s="33"/>
      <c r="R380" s="33"/>
    </row>
    <row r="381" spans="1:18" hidden="1" x14ac:dyDescent="0.2">
      <c r="A381" s="5"/>
      <c r="B381" s="7" t="s">
        <v>25</v>
      </c>
      <c r="C381" s="6"/>
      <c r="D381" s="33">
        <f t="shared" ref="D381:P381" si="11">SUM(D374:D380)</f>
        <v>46.156628999999995</v>
      </c>
      <c r="E381" s="33">
        <f t="shared" si="11"/>
        <v>31.136653999999997</v>
      </c>
      <c r="F381" s="33">
        <f t="shared" si="11"/>
        <v>133.33947499999999</v>
      </c>
      <c r="G381" s="33"/>
      <c r="H381" s="33">
        <f t="shared" si="11"/>
        <v>0.67999900000000013</v>
      </c>
      <c r="I381" s="33">
        <f t="shared" si="11"/>
        <v>34.699749999999995</v>
      </c>
      <c r="J381" s="33">
        <f t="shared" si="11"/>
        <v>20</v>
      </c>
      <c r="K381" s="33">
        <f t="shared" si="11"/>
        <v>6.8699899999999996</v>
      </c>
      <c r="L381" s="33"/>
      <c r="M381" s="33">
        <f t="shared" si="11"/>
        <v>178.16980000000001</v>
      </c>
      <c r="N381" s="33">
        <f t="shared" si="11"/>
        <v>519.69929999999999</v>
      </c>
      <c r="O381" s="33">
        <f t="shared" si="11"/>
        <v>332.81894999999997</v>
      </c>
      <c r="P381" s="33">
        <f t="shared" si="11"/>
        <v>16.159984999999999</v>
      </c>
      <c r="Q381" s="33"/>
      <c r="R381" s="33"/>
    </row>
    <row r="382" spans="1:18" ht="15" hidden="1" x14ac:dyDescent="0.2">
      <c r="A382" s="5"/>
      <c r="B382" s="7" t="s">
        <v>26</v>
      </c>
      <c r="C382" s="6"/>
      <c r="D382" s="15">
        <f t="shared" ref="D382:P382" si="12">D381+D370</f>
        <v>67.706628999999992</v>
      </c>
      <c r="E382" s="15">
        <f t="shared" si="12"/>
        <v>57.106653999999992</v>
      </c>
      <c r="F382" s="15">
        <f t="shared" si="12"/>
        <v>234.489475</v>
      </c>
      <c r="G382" s="15"/>
      <c r="H382" s="15">
        <f t="shared" si="12"/>
        <v>0.90999900000000011</v>
      </c>
      <c r="I382" s="15">
        <f t="shared" si="12"/>
        <v>46.569749999999992</v>
      </c>
      <c r="J382" s="15">
        <f t="shared" si="12"/>
        <v>108.4</v>
      </c>
      <c r="K382" s="15">
        <f t="shared" si="12"/>
        <v>9.6199899999999996</v>
      </c>
      <c r="L382" s="15"/>
      <c r="M382" s="15">
        <f t="shared" si="12"/>
        <v>548.43979999999999</v>
      </c>
      <c r="N382" s="15">
        <f t="shared" si="12"/>
        <v>856.29930000000002</v>
      </c>
      <c r="O382" s="15">
        <f t="shared" si="12"/>
        <v>417.49894999999998</v>
      </c>
      <c r="P382" s="15">
        <f t="shared" si="12"/>
        <v>20.649985000000001</v>
      </c>
      <c r="Q382" s="15"/>
      <c r="R382" s="15"/>
    </row>
    <row r="383" spans="1:18" hidden="1" x14ac:dyDescent="0.2">
      <c r="A383" s="1"/>
      <c r="B383" s="14"/>
      <c r="C383" s="2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ht="15" hidden="1" x14ac:dyDescent="0.2">
      <c r="A384" s="35" t="s">
        <v>79</v>
      </c>
      <c r="B384" s="14"/>
      <c r="C384" s="2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hidden="1" x14ac:dyDescent="0.2">
      <c r="A385" s="1"/>
      <c r="B385" s="14"/>
      <c r="C385" s="2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hidden="1" x14ac:dyDescent="0.2">
      <c r="A386" s="27" t="s">
        <v>32</v>
      </c>
      <c r="B386" s="14"/>
      <c r="C386" s="2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hidden="1" x14ac:dyDescent="0.2">
      <c r="A387" s="55">
        <v>1</v>
      </c>
      <c r="B387" s="8">
        <v>2</v>
      </c>
      <c r="C387" s="8">
        <v>3</v>
      </c>
      <c r="D387" s="8">
        <v>5</v>
      </c>
      <c r="E387" s="8">
        <v>7</v>
      </c>
      <c r="F387" s="8">
        <v>9</v>
      </c>
      <c r="G387" s="8"/>
      <c r="H387" s="8">
        <v>14</v>
      </c>
      <c r="I387" s="8">
        <v>15</v>
      </c>
      <c r="J387" s="8">
        <v>16</v>
      </c>
      <c r="K387" s="8">
        <v>17</v>
      </c>
      <c r="L387" s="8"/>
      <c r="M387" s="8">
        <v>18</v>
      </c>
      <c r="N387" s="8">
        <v>19</v>
      </c>
      <c r="O387" s="8">
        <v>20</v>
      </c>
      <c r="P387" s="8">
        <v>21</v>
      </c>
      <c r="Q387" s="8"/>
      <c r="R387" s="8"/>
    </row>
    <row r="388" spans="1:18" hidden="1" x14ac:dyDescent="0.2">
      <c r="A388" s="5">
        <v>222</v>
      </c>
      <c r="B388" s="5" t="s">
        <v>48</v>
      </c>
      <c r="C388" s="6">
        <v>200</v>
      </c>
      <c r="D388" s="33">
        <v>15.3</v>
      </c>
      <c r="E388" s="33">
        <v>23.2</v>
      </c>
      <c r="F388" s="33">
        <v>40.200000000000003</v>
      </c>
      <c r="G388" s="33"/>
      <c r="H388" s="33">
        <v>0.12</v>
      </c>
      <c r="I388" s="33">
        <v>0.4</v>
      </c>
      <c r="J388" s="33">
        <v>120</v>
      </c>
      <c r="K388" s="33">
        <v>1.6</v>
      </c>
      <c r="L388" s="33"/>
      <c r="M388" s="33">
        <v>260</v>
      </c>
      <c r="N388" s="33">
        <v>233.23</v>
      </c>
      <c r="O388" s="33">
        <v>44</v>
      </c>
      <c r="P388" s="33">
        <v>1.8</v>
      </c>
      <c r="Q388" s="33"/>
      <c r="R388" s="33"/>
    </row>
    <row r="389" spans="1:18" hidden="1" x14ac:dyDescent="0.2">
      <c r="A389" s="5" t="s">
        <v>4</v>
      </c>
      <c r="B389" s="5" t="s">
        <v>67</v>
      </c>
      <c r="C389" s="6">
        <v>20</v>
      </c>
      <c r="D389" s="33">
        <v>1.42</v>
      </c>
      <c r="E389" s="33">
        <v>1</v>
      </c>
      <c r="F389" s="33">
        <v>11.04</v>
      </c>
      <c r="G389" s="33"/>
      <c r="H389" s="33">
        <v>0.01</v>
      </c>
      <c r="I389" s="33">
        <v>0.2</v>
      </c>
      <c r="J389" s="33">
        <v>5</v>
      </c>
      <c r="K389" s="33">
        <v>0.02</v>
      </c>
      <c r="L389" s="33"/>
      <c r="M389" s="33">
        <v>63.4</v>
      </c>
      <c r="N389" s="33">
        <v>15.8</v>
      </c>
      <c r="O389" s="33">
        <v>6.8</v>
      </c>
      <c r="P389" s="33">
        <v>0.04</v>
      </c>
      <c r="Q389" s="33"/>
      <c r="R389" s="33"/>
    </row>
    <row r="390" spans="1:18" hidden="1" x14ac:dyDescent="0.2">
      <c r="A390" s="5">
        <v>377</v>
      </c>
      <c r="B390" s="5" t="s">
        <v>33</v>
      </c>
      <c r="C390" s="6" t="s">
        <v>107</v>
      </c>
      <c r="D390" s="33">
        <v>0.53</v>
      </c>
      <c r="E390" s="33"/>
      <c r="F390" s="33">
        <v>9.8699999999999992</v>
      </c>
      <c r="G390" s="33"/>
      <c r="H390" s="33"/>
      <c r="I390" s="33">
        <v>2.13</v>
      </c>
      <c r="J390" s="33"/>
      <c r="K390" s="33"/>
      <c r="L390" s="33"/>
      <c r="M390" s="33">
        <v>15.33</v>
      </c>
      <c r="N390" s="33">
        <v>23.2</v>
      </c>
      <c r="O390" s="33">
        <v>12.27</v>
      </c>
      <c r="P390" s="33">
        <v>2.13</v>
      </c>
      <c r="Q390" s="33"/>
      <c r="R390" s="33"/>
    </row>
    <row r="391" spans="1:18" hidden="1" x14ac:dyDescent="0.2">
      <c r="A391" s="5" t="s">
        <v>4</v>
      </c>
      <c r="B391" s="5" t="s">
        <v>5</v>
      </c>
      <c r="C391" s="6">
        <v>50</v>
      </c>
      <c r="D391" s="33">
        <v>3.95</v>
      </c>
      <c r="E391" s="33">
        <v>0.5</v>
      </c>
      <c r="F391" s="33">
        <v>24.15</v>
      </c>
      <c r="G391" s="33"/>
      <c r="H391" s="33">
        <v>0.05</v>
      </c>
      <c r="I391" s="33"/>
      <c r="J391" s="33"/>
      <c r="K391" s="33">
        <v>0.65</v>
      </c>
      <c r="L391" s="33"/>
      <c r="M391" s="33">
        <v>11.5</v>
      </c>
      <c r="N391" s="33">
        <v>43.5</v>
      </c>
      <c r="O391" s="33">
        <v>16.5</v>
      </c>
      <c r="P391" s="33">
        <v>0.55000000000000004</v>
      </c>
      <c r="Q391" s="33"/>
      <c r="R391" s="33"/>
    </row>
    <row r="392" spans="1:18" hidden="1" x14ac:dyDescent="0.2">
      <c r="A392" s="5"/>
      <c r="B392" s="7" t="s">
        <v>81</v>
      </c>
      <c r="C392" s="6"/>
      <c r="D392" s="33">
        <f t="shared" ref="D392:P392" si="13">SUM(D388:D391)</f>
        <v>21.2</v>
      </c>
      <c r="E392" s="33">
        <f t="shared" si="13"/>
        <v>24.7</v>
      </c>
      <c r="F392" s="33">
        <f t="shared" si="13"/>
        <v>85.259999999999991</v>
      </c>
      <c r="G392" s="33"/>
      <c r="H392" s="33">
        <f t="shared" si="13"/>
        <v>0.18</v>
      </c>
      <c r="I392" s="33">
        <f t="shared" si="13"/>
        <v>2.73</v>
      </c>
      <c r="J392" s="33">
        <f t="shared" si="13"/>
        <v>125</v>
      </c>
      <c r="K392" s="33">
        <f t="shared" si="13"/>
        <v>2.27</v>
      </c>
      <c r="L392" s="33"/>
      <c r="M392" s="33">
        <f t="shared" si="13"/>
        <v>350.22999999999996</v>
      </c>
      <c r="N392" s="33">
        <f t="shared" si="13"/>
        <v>315.73</v>
      </c>
      <c r="O392" s="33">
        <f t="shared" si="13"/>
        <v>79.569999999999993</v>
      </c>
      <c r="P392" s="33">
        <f t="shared" si="13"/>
        <v>4.5199999999999996</v>
      </c>
      <c r="Q392" s="33"/>
      <c r="R392" s="33"/>
    </row>
    <row r="393" spans="1:18" hidden="1" x14ac:dyDescent="0.2">
      <c r="A393" s="1"/>
      <c r="B393" s="14"/>
      <c r="C393" s="2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hidden="1" x14ac:dyDescent="0.2">
      <c r="A394" s="27" t="s">
        <v>21</v>
      </c>
      <c r="B394" s="14"/>
      <c r="C394" s="2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 hidden="1" x14ac:dyDescent="0.2">
      <c r="A395" s="55">
        <v>1</v>
      </c>
      <c r="B395" s="8">
        <v>2</v>
      </c>
      <c r="C395" s="8">
        <v>3</v>
      </c>
      <c r="D395" s="8">
        <v>5</v>
      </c>
      <c r="E395" s="8">
        <v>7</v>
      </c>
      <c r="F395" s="8">
        <v>9</v>
      </c>
      <c r="G395" s="8"/>
      <c r="H395" s="8">
        <v>14</v>
      </c>
      <c r="I395" s="8">
        <v>15</v>
      </c>
      <c r="J395" s="8">
        <v>16</v>
      </c>
      <c r="K395" s="8">
        <v>17</v>
      </c>
      <c r="L395" s="8"/>
      <c r="M395" s="8">
        <v>18</v>
      </c>
      <c r="N395" s="8">
        <v>19</v>
      </c>
      <c r="O395" s="8">
        <v>20</v>
      </c>
      <c r="P395" s="8">
        <v>21</v>
      </c>
      <c r="Q395" s="8"/>
      <c r="R395" s="8"/>
    </row>
    <row r="396" spans="1:18" hidden="1" x14ac:dyDescent="0.2">
      <c r="A396" s="5">
        <v>45</v>
      </c>
      <c r="B396" s="5" t="s">
        <v>73</v>
      </c>
      <c r="C396" s="6">
        <v>100</v>
      </c>
      <c r="D396" s="33">
        <v>1.33</v>
      </c>
      <c r="E396" s="33">
        <v>6.08</v>
      </c>
      <c r="F396" s="33">
        <v>8.52</v>
      </c>
      <c r="G396" s="33"/>
      <c r="H396" s="33">
        <v>0.02</v>
      </c>
      <c r="I396" s="33">
        <v>24.43</v>
      </c>
      <c r="J396" s="33"/>
      <c r="K396" s="33">
        <v>2.31</v>
      </c>
      <c r="L396" s="33"/>
      <c r="M396" s="33">
        <v>44</v>
      </c>
      <c r="N396" s="33">
        <v>28.32</v>
      </c>
      <c r="O396" s="33">
        <v>16</v>
      </c>
      <c r="P396" s="33">
        <v>0.52</v>
      </c>
      <c r="Q396" s="33"/>
      <c r="R396" s="33"/>
    </row>
    <row r="397" spans="1:18" hidden="1" x14ac:dyDescent="0.2">
      <c r="A397" s="5">
        <v>102</v>
      </c>
      <c r="B397" s="5" t="s">
        <v>50</v>
      </c>
      <c r="C397" s="6">
        <v>300</v>
      </c>
      <c r="D397" s="33">
        <v>5.88</v>
      </c>
      <c r="E397" s="33">
        <v>6.39</v>
      </c>
      <c r="F397" s="33">
        <v>23.07</v>
      </c>
      <c r="G397" s="33"/>
      <c r="H397" s="33">
        <v>0.18</v>
      </c>
      <c r="I397" s="33">
        <v>6.99</v>
      </c>
      <c r="J397" s="33"/>
      <c r="K397" s="33">
        <v>2.94</v>
      </c>
      <c r="L397" s="33"/>
      <c r="M397" s="33">
        <v>49.77</v>
      </c>
      <c r="N397" s="33">
        <v>65.33</v>
      </c>
      <c r="O397" s="33">
        <v>45.9</v>
      </c>
      <c r="P397" s="33">
        <v>2.19</v>
      </c>
      <c r="Q397" s="33"/>
      <c r="R397" s="33"/>
    </row>
    <row r="398" spans="1:18" hidden="1" x14ac:dyDescent="0.2">
      <c r="A398" s="5">
        <v>288</v>
      </c>
      <c r="B398" s="17" t="s">
        <v>22</v>
      </c>
      <c r="C398" s="6">
        <v>120</v>
      </c>
      <c r="D398" s="29">
        <v>22</v>
      </c>
      <c r="E398" s="29">
        <v>8.5</v>
      </c>
      <c r="F398" s="29">
        <v>2.4</v>
      </c>
      <c r="G398" s="29"/>
      <c r="H398" s="29">
        <v>0.05</v>
      </c>
      <c r="I398" s="29"/>
      <c r="J398" s="29">
        <v>24</v>
      </c>
      <c r="K398" s="29">
        <v>0.2</v>
      </c>
      <c r="L398" s="29"/>
      <c r="M398" s="29">
        <v>48</v>
      </c>
      <c r="N398" s="29">
        <v>172</v>
      </c>
      <c r="O398" s="29">
        <v>24</v>
      </c>
      <c r="P398" s="29">
        <v>2.4</v>
      </c>
      <c r="Q398" s="29"/>
      <c r="R398" s="29"/>
    </row>
    <row r="399" spans="1:18" hidden="1" x14ac:dyDescent="0.2">
      <c r="A399" s="5">
        <v>309</v>
      </c>
      <c r="B399" s="5" t="s">
        <v>51</v>
      </c>
      <c r="C399" s="6" t="s">
        <v>52</v>
      </c>
      <c r="D399" s="33">
        <v>7.14</v>
      </c>
      <c r="E399" s="33">
        <v>17.5</v>
      </c>
      <c r="F399" s="33">
        <v>39.9</v>
      </c>
      <c r="G399" s="33"/>
      <c r="H399" s="33">
        <v>0.08</v>
      </c>
      <c r="I399" s="33"/>
      <c r="J399" s="33"/>
      <c r="K399" s="33">
        <v>2.73</v>
      </c>
      <c r="L399" s="33"/>
      <c r="M399" s="33">
        <v>16.8</v>
      </c>
      <c r="N399" s="33">
        <v>48.3</v>
      </c>
      <c r="O399" s="33">
        <v>10.5</v>
      </c>
      <c r="P399" s="33">
        <v>1.05</v>
      </c>
      <c r="Q399" s="33"/>
      <c r="R399" s="33"/>
    </row>
    <row r="400" spans="1:18" hidden="1" x14ac:dyDescent="0.2">
      <c r="A400" s="5">
        <v>349</v>
      </c>
      <c r="B400" s="5" t="s">
        <v>53</v>
      </c>
      <c r="C400" s="6">
        <v>200</v>
      </c>
      <c r="D400" s="33">
        <v>1.1599999999999999</v>
      </c>
      <c r="E400" s="33">
        <v>0.3</v>
      </c>
      <c r="F400" s="33">
        <v>47.26</v>
      </c>
      <c r="G400" s="33"/>
      <c r="H400" s="33">
        <v>0.02</v>
      </c>
      <c r="I400" s="33">
        <v>0.8</v>
      </c>
      <c r="J400" s="33"/>
      <c r="K400" s="33">
        <v>0.2</v>
      </c>
      <c r="L400" s="33"/>
      <c r="M400" s="33">
        <v>5.84</v>
      </c>
      <c r="N400" s="33">
        <v>46</v>
      </c>
      <c r="O400" s="33">
        <v>33</v>
      </c>
      <c r="P400" s="33">
        <v>0.96</v>
      </c>
      <c r="Q400" s="33"/>
      <c r="R400" s="33"/>
    </row>
    <row r="401" spans="1:18" hidden="1" x14ac:dyDescent="0.2">
      <c r="A401" s="5" t="s">
        <v>4</v>
      </c>
      <c r="B401" s="5" t="s">
        <v>23</v>
      </c>
      <c r="C401" s="6">
        <v>60</v>
      </c>
      <c r="D401" s="33">
        <v>3.36</v>
      </c>
      <c r="E401" s="33">
        <v>0.66</v>
      </c>
      <c r="F401" s="33">
        <v>29.64</v>
      </c>
      <c r="G401" s="33"/>
      <c r="H401" s="33">
        <v>7.0000000000000007E-2</v>
      </c>
      <c r="I401" s="33"/>
      <c r="J401" s="33"/>
      <c r="K401" s="33">
        <v>0.54</v>
      </c>
      <c r="L401" s="33"/>
      <c r="M401" s="33">
        <v>13.8</v>
      </c>
      <c r="N401" s="33">
        <v>63.6</v>
      </c>
      <c r="O401" s="33">
        <v>15</v>
      </c>
      <c r="P401" s="33">
        <v>1.86</v>
      </c>
      <c r="Q401" s="33"/>
      <c r="R401" s="33"/>
    </row>
    <row r="402" spans="1:18" hidden="1" outlineLevel="1" x14ac:dyDescent="0.2">
      <c r="A402" s="55">
        <v>338</v>
      </c>
      <c r="B402" s="17" t="s">
        <v>6</v>
      </c>
      <c r="C402" s="28">
        <v>100</v>
      </c>
      <c r="D402" s="29">
        <v>0.39998999999999996</v>
      </c>
      <c r="E402" s="29">
        <v>0.39998999999999996</v>
      </c>
      <c r="F402" s="29">
        <v>9.7997549999999993</v>
      </c>
      <c r="G402" s="29"/>
      <c r="H402" s="29">
        <v>2.6665999999999999E-2</v>
      </c>
      <c r="I402" s="29">
        <v>9.9997499999999988</v>
      </c>
      <c r="J402" s="29">
        <v>0</v>
      </c>
      <c r="K402" s="29">
        <v>0.19999499999999998</v>
      </c>
      <c r="L402" s="29"/>
      <c r="M402" s="29">
        <v>15.999599999999999</v>
      </c>
      <c r="N402" s="29">
        <v>10.999725</v>
      </c>
      <c r="O402" s="29">
        <v>8.9997749999999996</v>
      </c>
      <c r="P402" s="29">
        <v>2.1999449999999996</v>
      </c>
      <c r="Q402" s="29"/>
      <c r="R402" s="29"/>
    </row>
    <row r="403" spans="1:18" hidden="1" collapsed="1" x14ac:dyDescent="0.2">
      <c r="A403" s="5"/>
      <c r="B403" s="7" t="s">
        <v>25</v>
      </c>
      <c r="C403" s="6"/>
      <c r="D403" s="33">
        <f t="shared" ref="D403:P403" si="14">SUM(D396:D402)</f>
        <v>41.26999</v>
      </c>
      <c r="E403" s="33">
        <f t="shared" si="14"/>
        <v>39.829989999999995</v>
      </c>
      <c r="F403" s="33">
        <f t="shared" si="14"/>
        <v>160.58975500000003</v>
      </c>
      <c r="G403" s="33"/>
      <c r="H403" s="33">
        <f t="shared" si="14"/>
        <v>0.44666600000000006</v>
      </c>
      <c r="I403" s="33">
        <f t="shared" si="14"/>
        <v>42.219749999999998</v>
      </c>
      <c r="J403" s="33">
        <f t="shared" si="14"/>
        <v>24</v>
      </c>
      <c r="K403" s="33">
        <f t="shared" si="14"/>
        <v>9.1199949999999976</v>
      </c>
      <c r="L403" s="33"/>
      <c r="M403" s="33">
        <f t="shared" si="14"/>
        <v>194.20960000000002</v>
      </c>
      <c r="N403" s="33">
        <f t="shared" si="14"/>
        <v>434.54972500000002</v>
      </c>
      <c r="O403" s="33">
        <f t="shared" si="14"/>
        <v>153.39977500000001</v>
      </c>
      <c r="P403" s="33">
        <f t="shared" si="14"/>
        <v>11.179944999999998</v>
      </c>
      <c r="Q403" s="33"/>
      <c r="R403" s="33"/>
    </row>
    <row r="404" spans="1:18" ht="15" hidden="1" x14ac:dyDescent="0.2">
      <c r="A404" s="5"/>
      <c r="B404" s="7" t="s">
        <v>26</v>
      </c>
      <c r="C404" s="6"/>
      <c r="D404" s="15">
        <f t="shared" ref="D404:P404" si="15">D403+D392</f>
        <v>62.469989999999996</v>
      </c>
      <c r="E404" s="15">
        <f t="shared" si="15"/>
        <v>64.529989999999998</v>
      </c>
      <c r="F404" s="15">
        <f t="shared" si="15"/>
        <v>245.84975500000002</v>
      </c>
      <c r="G404" s="15"/>
      <c r="H404" s="15">
        <f t="shared" si="15"/>
        <v>0.62666600000000006</v>
      </c>
      <c r="I404" s="15">
        <f t="shared" si="15"/>
        <v>44.949749999999995</v>
      </c>
      <c r="J404" s="15">
        <f t="shared" si="15"/>
        <v>149</v>
      </c>
      <c r="K404" s="15">
        <f t="shared" si="15"/>
        <v>11.389994999999997</v>
      </c>
      <c r="L404" s="15"/>
      <c r="M404" s="15">
        <f t="shared" si="15"/>
        <v>544.43959999999993</v>
      </c>
      <c r="N404" s="15">
        <f t="shared" si="15"/>
        <v>750.2797250000001</v>
      </c>
      <c r="O404" s="15">
        <f t="shared" si="15"/>
        <v>232.969775</v>
      </c>
      <c r="P404" s="15">
        <f t="shared" si="15"/>
        <v>15.699944999999998</v>
      </c>
      <c r="Q404" s="15"/>
      <c r="R404" s="15"/>
    </row>
    <row r="405" spans="1:18" hidden="1" x14ac:dyDescent="0.2"/>
    <row r="406" spans="1:18" ht="15" hidden="1" x14ac:dyDescent="0.2">
      <c r="A406" s="35" t="s">
        <v>80</v>
      </c>
    </row>
    <row r="407" spans="1:18" hidden="1" x14ac:dyDescent="0.2"/>
    <row r="408" spans="1:18" hidden="1" x14ac:dyDescent="0.2">
      <c r="A408" s="27" t="s">
        <v>32</v>
      </c>
      <c r="B408" s="14"/>
      <c r="C408" s="2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hidden="1" x14ac:dyDescent="0.2">
      <c r="A409" s="55">
        <v>1</v>
      </c>
      <c r="B409" s="8">
        <v>2</v>
      </c>
      <c r="C409" s="8">
        <v>3</v>
      </c>
      <c r="D409" s="8">
        <v>5</v>
      </c>
      <c r="E409" s="8">
        <v>7</v>
      </c>
      <c r="F409" s="8">
        <v>9</v>
      </c>
      <c r="G409" s="8"/>
      <c r="H409" s="8">
        <v>14</v>
      </c>
      <c r="I409" s="8">
        <v>15</v>
      </c>
      <c r="J409" s="8">
        <v>16</v>
      </c>
      <c r="K409" s="8">
        <v>17</v>
      </c>
      <c r="L409" s="8"/>
      <c r="M409" s="8">
        <v>18</v>
      </c>
      <c r="N409" s="8">
        <v>19</v>
      </c>
      <c r="O409" s="8">
        <v>20</v>
      </c>
      <c r="P409" s="8">
        <v>21</v>
      </c>
      <c r="Q409" s="8"/>
      <c r="R409" s="8"/>
    </row>
    <row r="410" spans="1:18" ht="25.5" hidden="1" outlineLevel="1" x14ac:dyDescent="0.2">
      <c r="A410" s="55">
        <v>173</v>
      </c>
      <c r="B410" s="16" t="s">
        <v>0</v>
      </c>
      <c r="C410" s="28">
        <v>250</v>
      </c>
      <c r="D410" s="29">
        <v>7.63</v>
      </c>
      <c r="E410" s="29">
        <v>5</v>
      </c>
      <c r="F410" s="29" t="e">
        <f>SUM(#REF!)</f>
        <v>#REF!</v>
      </c>
      <c r="G410" s="29"/>
      <c r="H410" s="29">
        <v>0.28000000000000003</v>
      </c>
      <c r="I410" s="29">
        <v>2.6</v>
      </c>
      <c r="J410" s="29">
        <v>40</v>
      </c>
      <c r="K410" s="29">
        <v>1.08</v>
      </c>
      <c r="L410" s="29"/>
      <c r="M410" s="29">
        <v>277</v>
      </c>
      <c r="N410" s="29">
        <v>394.25</v>
      </c>
      <c r="O410" s="29">
        <v>99.5</v>
      </c>
      <c r="P410" s="29">
        <v>2.63</v>
      </c>
      <c r="Q410" s="29"/>
      <c r="R410" s="29"/>
    </row>
    <row r="411" spans="1:18" hidden="1" collapsed="1" x14ac:dyDescent="0.2">
      <c r="A411" s="5">
        <v>447</v>
      </c>
      <c r="B411" s="19" t="s">
        <v>71</v>
      </c>
      <c r="C411" s="6">
        <v>50</v>
      </c>
      <c r="D411" s="33">
        <v>7.23</v>
      </c>
      <c r="E411" s="33">
        <v>9.14</v>
      </c>
      <c r="F411" s="33">
        <v>25.41</v>
      </c>
      <c r="G411" s="33"/>
      <c r="H411" s="33">
        <v>0.03</v>
      </c>
      <c r="I411" s="33">
        <v>0.05</v>
      </c>
      <c r="J411" s="33">
        <v>71.180000000000007</v>
      </c>
      <c r="K411" s="33">
        <v>0.42</v>
      </c>
      <c r="L411" s="33"/>
      <c r="M411" s="33">
        <v>26.73</v>
      </c>
      <c r="N411" s="33">
        <v>9.89</v>
      </c>
      <c r="O411" s="33">
        <v>57.23</v>
      </c>
      <c r="P411" s="33">
        <v>0.63</v>
      </c>
      <c r="Q411" s="33"/>
      <c r="R411" s="33"/>
    </row>
    <row r="412" spans="1:18" hidden="1" x14ac:dyDescent="0.2">
      <c r="A412" s="5">
        <v>376</v>
      </c>
      <c r="B412" s="17" t="s">
        <v>41</v>
      </c>
      <c r="C412" s="6" t="s">
        <v>49</v>
      </c>
      <c r="D412" s="33">
        <v>0.53</v>
      </c>
      <c r="E412" s="33"/>
      <c r="F412" s="33">
        <v>9.4700000000000006</v>
      </c>
      <c r="G412" s="33"/>
      <c r="H412" s="33"/>
      <c r="I412" s="33">
        <v>0.27</v>
      </c>
      <c r="J412" s="33"/>
      <c r="K412" s="33"/>
      <c r="L412" s="33"/>
      <c r="M412" s="33">
        <v>13.6</v>
      </c>
      <c r="N412" s="33">
        <v>22.13</v>
      </c>
      <c r="O412" s="33">
        <v>11.73</v>
      </c>
      <c r="P412" s="33">
        <v>2.13</v>
      </c>
      <c r="Q412" s="33"/>
      <c r="R412" s="33"/>
    </row>
    <row r="413" spans="1:18" s="18" customFormat="1" hidden="1" x14ac:dyDescent="0.2">
      <c r="A413" s="14">
        <v>1</v>
      </c>
      <c r="B413" s="41" t="s">
        <v>99</v>
      </c>
      <c r="C413" s="41">
        <v>40</v>
      </c>
      <c r="D413" s="42">
        <v>2.36</v>
      </c>
      <c r="E413" s="42">
        <v>7.79</v>
      </c>
      <c r="F413" s="42">
        <v>14.89</v>
      </c>
      <c r="G413" s="42"/>
      <c r="H413" s="42">
        <v>0.03</v>
      </c>
      <c r="I413" s="42"/>
      <c r="J413" s="42">
        <v>40</v>
      </c>
      <c r="K413" s="42"/>
      <c r="L413" s="42"/>
      <c r="M413" s="42">
        <v>8.4</v>
      </c>
      <c r="N413" s="42">
        <v>22.5</v>
      </c>
      <c r="O413" s="42">
        <v>4.2</v>
      </c>
      <c r="P413" s="42">
        <v>0.35</v>
      </c>
      <c r="Q413" s="42"/>
      <c r="R413" s="42"/>
    </row>
    <row r="414" spans="1:18" hidden="1" outlineLevel="1" x14ac:dyDescent="0.2">
      <c r="A414" s="5">
        <v>209</v>
      </c>
      <c r="B414" s="17" t="s">
        <v>40</v>
      </c>
      <c r="C414" s="6">
        <v>40</v>
      </c>
      <c r="D414" s="33">
        <v>5.08</v>
      </c>
      <c r="E414" s="33">
        <v>4.5999999999999996</v>
      </c>
      <c r="F414" s="33">
        <v>0.28000000000000003</v>
      </c>
      <c r="G414" s="33"/>
      <c r="H414" s="33">
        <v>0.03</v>
      </c>
      <c r="I414" s="33"/>
      <c r="J414" s="33">
        <v>100</v>
      </c>
      <c r="K414" s="33">
        <v>0.24</v>
      </c>
      <c r="L414" s="33"/>
      <c r="M414" s="33">
        <v>22</v>
      </c>
      <c r="N414" s="33">
        <v>76.8</v>
      </c>
      <c r="O414" s="33">
        <v>4.8</v>
      </c>
      <c r="P414" s="33">
        <v>1</v>
      </c>
      <c r="Q414" s="33"/>
      <c r="R414" s="33"/>
    </row>
    <row r="415" spans="1:18" hidden="1" collapsed="1" x14ac:dyDescent="0.2">
      <c r="A415" s="5"/>
      <c r="B415" s="10" t="s">
        <v>81</v>
      </c>
      <c r="C415" s="6"/>
      <c r="D415" s="33">
        <f t="shared" ref="D415:P415" si="16">SUM(D410:D414)</f>
        <v>22.83</v>
      </c>
      <c r="E415" s="33">
        <f t="shared" si="16"/>
        <v>26.53</v>
      </c>
      <c r="F415" s="33" t="e">
        <f t="shared" si="16"/>
        <v>#REF!</v>
      </c>
      <c r="G415" s="33"/>
      <c r="H415" s="33">
        <f t="shared" si="16"/>
        <v>0.37000000000000011</v>
      </c>
      <c r="I415" s="33">
        <f t="shared" si="16"/>
        <v>2.92</v>
      </c>
      <c r="J415" s="33">
        <f t="shared" si="16"/>
        <v>251.18</v>
      </c>
      <c r="K415" s="33">
        <f t="shared" si="16"/>
        <v>1.74</v>
      </c>
      <c r="L415" s="33"/>
      <c r="M415" s="33">
        <f t="shared" si="16"/>
        <v>347.73</v>
      </c>
      <c r="N415" s="33">
        <f t="shared" si="16"/>
        <v>525.56999999999994</v>
      </c>
      <c r="O415" s="33">
        <f t="shared" si="16"/>
        <v>177.45999999999998</v>
      </c>
      <c r="P415" s="33">
        <f t="shared" si="16"/>
        <v>6.7399999999999993</v>
      </c>
      <c r="Q415" s="33"/>
      <c r="R415" s="33"/>
    </row>
    <row r="416" spans="1:18" hidden="1" x14ac:dyDescent="0.2">
      <c r="A416" s="1"/>
      <c r="B416" s="18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idden="1" x14ac:dyDescent="0.2">
      <c r="A417" s="27" t="s">
        <v>21</v>
      </c>
      <c r="B417" s="18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idden="1" x14ac:dyDescent="0.2">
      <c r="A418" s="55">
        <v>1</v>
      </c>
      <c r="B418" s="8">
        <v>2</v>
      </c>
      <c r="C418" s="8">
        <v>3</v>
      </c>
      <c r="D418" s="8">
        <v>5</v>
      </c>
      <c r="E418" s="8">
        <v>7</v>
      </c>
      <c r="F418" s="8">
        <v>9</v>
      </c>
      <c r="G418" s="8"/>
      <c r="H418" s="8">
        <v>14</v>
      </c>
      <c r="I418" s="8">
        <v>15</v>
      </c>
      <c r="J418" s="8">
        <v>16</v>
      </c>
      <c r="K418" s="8">
        <v>17</v>
      </c>
      <c r="L418" s="8"/>
      <c r="M418" s="8">
        <v>18</v>
      </c>
      <c r="N418" s="8">
        <v>19</v>
      </c>
      <c r="O418" s="8">
        <v>20</v>
      </c>
      <c r="P418" s="8">
        <v>21</v>
      </c>
      <c r="Q418" s="8"/>
      <c r="R418" s="8"/>
    </row>
    <row r="419" spans="1:18" hidden="1" x14ac:dyDescent="0.2">
      <c r="A419" s="5">
        <v>54</v>
      </c>
      <c r="B419" s="17" t="s">
        <v>55</v>
      </c>
      <c r="C419" s="6">
        <v>100</v>
      </c>
      <c r="D419" s="33">
        <v>1.31</v>
      </c>
      <c r="E419" s="33">
        <v>7.16</v>
      </c>
      <c r="F419" s="33">
        <v>12.11</v>
      </c>
      <c r="G419" s="33"/>
      <c r="H419" s="33">
        <v>0.02</v>
      </c>
      <c r="I419" s="33">
        <v>8.56</v>
      </c>
      <c r="J419" s="33"/>
      <c r="K419" s="33">
        <v>2.3199999999999998</v>
      </c>
      <c r="L419" s="33"/>
      <c r="M419" s="33">
        <v>34.4</v>
      </c>
      <c r="N419" s="33">
        <v>37.130000000000003</v>
      </c>
      <c r="O419" s="33">
        <v>19.7</v>
      </c>
      <c r="P419" s="33">
        <v>1.72</v>
      </c>
      <c r="Q419" s="33"/>
      <c r="R419" s="33"/>
    </row>
    <row r="420" spans="1:18" hidden="1" x14ac:dyDescent="0.2">
      <c r="A420" s="5">
        <v>88</v>
      </c>
      <c r="B420" s="17" t="s">
        <v>56</v>
      </c>
      <c r="C420" s="6">
        <v>300</v>
      </c>
      <c r="D420" s="33">
        <v>3.16</v>
      </c>
      <c r="E420" s="33">
        <v>10.97</v>
      </c>
      <c r="F420" s="33">
        <v>9.75</v>
      </c>
      <c r="G420" s="33"/>
      <c r="H420" s="33">
        <v>0.09</v>
      </c>
      <c r="I420" s="33">
        <v>22.17</v>
      </c>
      <c r="J420" s="33"/>
      <c r="K420" s="33">
        <v>2.85</v>
      </c>
      <c r="L420" s="33"/>
      <c r="M420" s="33">
        <v>40.770000000000003</v>
      </c>
      <c r="N420" s="33">
        <v>56.91</v>
      </c>
      <c r="O420" s="33">
        <v>26.64</v>
      </c>
      <c r="P420" s="33">
        <v>0.99</v>
      </c>
      <c r="Q420" s="33"/>
      <c r="R420" s="33"/>
    </row>
    <row r="421" spans="1:18" hidden="1" x14ac:dyDescent="0.2">
      <c r="A421" s="5">
        <v>234</v>
      </c>
      <c r="B421" s="9" t="s">
        <v>83</v>
      </c>
      <c r="C421" s="6">
        <v>100</v>
      </c>
      <c r="D421" s="33">
        <v>17.38</v>
      </c>
      <c r="E421" s="33">
        <v>14.38</v>
      </c>
      <c r="F421" s="33">
        <v>9.3800000000000008</v>
      </c>
      <c r="G421" s="33"/>
      <c r="H421" s="33">
        <v>0.09</v>
      </c>
      <c r="I421" s="33">
        <v>0.44</v>
      </c>
      <c r="J421" s="33">
        <v>12.13</v>
      </c>
      <c r="K421" s="33">
        <v>0.63</v>
      </c>
      <c r="L421" s="33"/>
      <c r="M421" s="33">
        <v>53.88</v>
      </c>
      <c r="N421" s="33"/>
      <c r="O421" s="33">
        <v>26.13</v>
      </c>
      <c r="P421" s="33">
        <v>0.75</v>
      </c>
      <c r="Q421" s="33"/>
      <c r="R421" s="33"/>
    </row>
    <row r="422" spans="1:18" hidden="1" x14ac:dyDescent="0.2">
      <c r="A422" s="5">
        <v>310</v>
      </c>
      <c r="B422" s="9" t="s">
        <v>57</v>
      </c>
      <c r="C422" s="6">
        <v>200</v>
      </c>
      <c r="D422" s="33">
        <v>4</v>
      </c>
      <c r="E422" s="33">
        <v>0.8</v>
      </c>
      <c r="F422" s="33">
        <v>31.6</v>
      </c>
      <c r="G422" s="33"/>
      <c r="H422" s="33">
        <v>0.2</v>
      </c>
      <c r="I422" s="33">
        <v>29</v>
      </c>
      <c r="J422" s="33"/>
      <c r="K422" s="33">
        <v>0.2</v>
      </c>
      <c r="L422" s="33"/>
      <c r="M422" s="33">
        <v>24</v>
      </c>
      <c r="N422" s="33">
        <v>108</v>
      </c>
      <c r="O422" s="33">
        <v>44</v>
      </c>
      <c r="P422" s="33">
        <v>1.6</v>
      </c>
      <c r="Q422" s="33"/>
      <c r="R422" s="33"/>
    </row>
    <row r="423" spans="1:18" hidden="1" x14ac:dyDescent="0.2">
      <c r="A423" s="5">
        <v>388</v>
      </c>
      <c r="B423" s="9" t="s">
        <v>37</v>
      </c>
      <c r="C423" s="6">
        <v>200</v>
      </c>
      <c r="D423" s="33">
        <v>0.4</v>
      </c>
      <c r="E423" s="33">
        <v>0.27</v>
      </c>
      <c r="F423" s="33">
        <v>17.2</v>
      </c>
      <c r="G423" s="33"/>
      <c r="H423" s="33">
        <v>0.01</v>
      </c>
      <c r="I423" s="43">
        <v>100</v>
      </c>
      <c r="J423" s="33"/>
      <c r="K423" s="33"/>
      <c r="L423" s="33"/>
      <c r="M423" s="33">
        <v>7.73</v>
      </c>
      <c r="N423" s="33">
        <v>2.13</v>
      </c>
      <c r="O423" s="33">
        <v>2.67</v>
      </c>
      <c r="P423" s="33">
        <v>0.53</v>
      </c>
      <c r="Q423" s="33"/>
      <c r="R423" s="33"/>
    </row>
    <row r="424" spans="1:18" hidden="1" x14ac:dyDescent="0.2">
      <c r="A424" s="5" t="s">
        <v>4</v>
      </c>
      <c r="B424" s="9" t="s">
        <v>5</v>
      </c>
      <c r="C424" s="6">
        <v>30</v>
      </c>
      <c r="D424" s="33">
        <v>2.37</v>
      </c>
      <c r="E424" s="33">
        <v>0.3</v>
      </c>
      <c r="F424" s="33">
        <v>14.49</v>
      </c>
      <c r="G424" s="33"/>
      <c r="H424" s="33">
        <v>0.03</v>
      </c>
      <c r="I424" s="33"/>
      <c r="J424" s="33"/>
      <c r="K424" s="33">
        <v>0.39</v>
      </c>
      <c r="L424" s="33"/>
      <c r="M424" s="33">
        <v>6.9</v>
      </c>
      <c r="N424" s="33">
        <v>26.1</v>
      </c>
      <c r="O424" s="33">
        <v>9.9</v>
      </c>
      <c r="P424" s="33">
        <v>0.33</v>
      </c>
      <c r="Q424" s="33"/>
      <c r="R424" s="33"/>
    </row>
    <row r="425" spans="1:18" hidden="1" x14ac:dyDescent="0.2">
      <c r="A425" s="5" t="s">
        <v>4</v>
      </c>
      <c r="B425" s="9" t="s">
        <v>23</v>
      </c>
      <c r="C425" s="6">
        <v>60</v>
      </c>
      <c r="D425" s="33">
        <v>3.36</v>
      </c>
      <c r="E425" s="33">
        <v>0.66</v>
      </c>
      <c r="F425" s="33">
        <v>29.64</v>
      </c>
      <c r="G425" s="33"/>
      <c r="H425" s="33">
        <v>7.0000000000000007E-2</v>
      </c>
      <c r="I425" s="33"/>
      <c r="J425" s="33"/>
      <c r="K425" s="33">
        <v>0.54</v>
      </c>
      <c r="L425" s="33"/>
      <c r="M425" s="33">
        <v>13.8</v>
      </c>
      <c r="N425" s="33">
        <v>63.6</v>
      </c>
      <c r="O425" s="33">
        <v>15</v>
      </c>
      <c r="P425" s="33">
        <v>1.86</v>
      </c>
      <c r="Q425" s="33"/>
      <c r="R425" s="33"/>
    </row>
    <row r="426" spans="1:18" hidden="1" outlineLevel="1" x14ac:dyDescent="0.2">
      <c r="A426" s="5">
        <v>341</v>
      </c>
      <c r="B426" s="9" t="s">
        <v>54</v>
      </c>
      <c r="C426" s="6">
        <v>100</v>
      </c>
      <c r="D426" s="33">
        <v>1.279968</v>
      </c>
      <c r="E426" s="33">
        <v>0.27999299999999999</v>
      </c>
      <c r="F426" s="33">
        <v>11.573043999999999</v>
      </c>
      <c r="G426" s="33"/>
      <c r="H426" s="33">
        <v>5.3331999999999997E-2</v>
      </c>
      <c r="I426" s="33">
        <v>85.717857000000009</v>
      </c>
      <c r="J426" s="33">
        <v>0</v>
      </c>
      <c r="K426" s="33">
        <v>0.27999299999999999</v>
      </c>
      <c r="L426" s="33"/>
      <c r="M426" s="33">
        <v>48.572118999999994</v>
      </c>
      <c r="N426" s="33">
        <v>32.852511999999997</v>
      </c>
      <c r="O426" s="33">
        <v>18.572868999999997</v>
      </c>
      <c r="P426" s="33">
        <v>0.42665599999999998</v>
      </c>
      <c r="Q426" s="33"/>
      <c r="R426" s="33"/>
    </row>
    <row r="427" spans="1:18" hidden="1" collapsed="1" x14ac:dyDescent="0.2">
      <c r="A427" s="5"/>
      <c r="B427" s="11" t="s">
        <v>25</v>
      </c>
      <c r="C427" s="6"/>
      <c r="D427" s="33">
        <f t="shared" ref="D427:P427" si="17">SUM(D419:D426)</f>
        <v>33.259968000000001</v>
      </c>
      <c r="E427" s="33">
        <f t="shared" si="17"/>
        <v>34.819992999999997</v>
      </c>
      <c r="F427" s="33">
        <f t="shared" si="17"/>
        <v>135.743044</v>
      </c>
      <c r="G427" s="33"/>
      <c r="H427" s="33">
        <f t="shared" si="17"/>
        <v>0.56333200000000005</v>
      </c>
      <c r="I427" s="33">
        <f t="shared" si="17"/>
        <v>245.88785700000003</v>
      </c>
      <c r="J427" s="33">
        <f t="shared" si="17"/>
        <v>12.13</v>
      </c>
      <c r="K427" s="33">
        <f t="shared" si="17"/>
        <v>7.2099929999999999</v>
      </c>
      <c r="L427" s="33"/>
      <c r="M427" s="33">
        <f t="shared" si="17"/>
        <v>230.052119</v>
      </c>
      <c r="N427" s="33">
        <f t="shared" si="17"/>
        <v>326.72251199999999</v>
      </c>
      <c r="O427" s="33">
        <f t="shared" si="17"/>
        <v>162.61286899999999</v>
      </c>
      <c r="P427" s="33">
        <f t="shared" si="17"/>
        <v>8.2066560000000006</v>
      </c>
      <c r="Q427" s="33"/>
      <c r="R427" s="33"/>
    </row>
    <row r="428" spans="1:18" ht="15" hidden="1" x14ac:dyDescent="0.2">
      <c r="A428" s="5"/>
      <c r="B428" s="10" t="s">
        <v>26</v>
      </c>
      <c r="C428" s="6"/>
      <c r="D428" s="15">
        <f t="shared" ref="D428:P428" si="18">D427+D415</f>
        <v>56.089967999999999</v>
      </c>
      <c r="E428" s="15">
        <f t="shared" si="18"/>
        <v>61.349992999999998</v>
      </c>
      <c r="F428" s="15" t="e">
        <f t="shared" si="18"/>
        <v>#REF!</v>
      </c>
      <c r="G428" s="15"/>
      <c r="H428" s="15">
        <f t="shared" si="18"/>
        <v>0.93333200000000016</v>
      </c>
      <c r="I428" s="15">
        <f t="shared" si="18"/>
        <v>248.80785700000001</v>
      </c>
      <c r="J428" s="15">
        <f t="shared" si="18"/>
        <v>263.31</v>
      </c>
      <c r="K428" s="15">
        <f t="shared" si="18"/>
        <v>8.9499929999999992</v>
      </c>
      <c r="L428" s="15"/>
      <c r="M428" s="15">
        <f t="shared" si="18"/>
        <v>577.78211899999997</v>
      </c>
      <c r="N428" s="15">
        <f t="shared" si="18"/>
        <v>852.29251199999999</v>
      </c>
      <c r="O428" s="15">
        <f t="shared" si="18"/>
        <v>340.07286899999997</v>
      </c>
      <c r="P428" s="15">
        <f t="shared" si="18"/>
        <v>14.946656000000001</v>
      </c>
      <c r="Q428" s="15"/>
      <c r="R428" s="15"/>
    </row>
    <row r="429" spans="1:18" hidden="1" x14ac:dyDescent="0.2">
      <c r="A429" s="1"/>
      <c r="B429" s="18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5" hidden="1" x14ac:dyDescent="0.2">
      <c r="A430" s="35" t="s">
        <v>75</v>
      </c>
      <c r="B430" s="18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idden="1" x14ac:dyDescent="0.2">
      <c r="A431" s="1"/>
      <c r="B431" s="18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idden="1" x14ac:dyDescent="0.2">
      <c r="A432" s="27" t="s">
        <v>32</v>
      </c>
      <c r="B432" s="18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idden="1" x14ac:dyDescent="0.2">
      <c r="A433" s="55">
        <v>1</v>
      </c>
      <c r="B433" s="8">
        <v>2</v>
      </c>
      <c r="C433" s="8">
        <v>3</v>
      </c>
      <c r="D433" s="8">
        <v>5</v>
      </c>
      <c r="E433" s="8">
        <v>7</v>
      </c>
      <c r="F433" s="8">
        <v>9</v>
      </c>
      <c r="G433" s="8"/>
      <c r="H433" s="8">
        <v>14</v>
      </c>
      <c r="I433" s="8">
        <v>15</v>
      </c>
      <c r="J433" s="8">
        <v>16</v>
      </c>
      <c r="K433" s="8">
        <v>17</v>
      </c>
      <c r="L433" s="8"/>
      <c r="M433" s="8">
        <v>18</v>
      </c>
      <c r="N433" s="8">
        <v>19</v>
      </c>
      <c r="O433" s="8">
        <v>20</v>
      </c>
      <c r="P433" s="8">
        <v>21</v>
      </c>
      <c r="Q433" s="8"/>
      <c r="R433" s="8"/>
    </row>
    <row r="434" spans="1:18" hidden="1" x14ac:dyDescent="0.2">
      <c r="A434" s="5">
        <v>175</v>
      </c>
      <c r="B434" s="17" t="s">
        <v>58</v>
      </c>
      <c r="C434" s="6">
        <v>200</v>
      </c>
      <c r="D434" s="33">
        <v>3.3</v>
      </c>
      <c r="E434" s="33">
        <v>8.6</v>
      </c>
      <c r="F434" s="33">
        <v>23.2</v>
      </c>
      <c r="G434" s="33"/>
      <c r="H434" s="33">
        <v>0.4</v>
      </c>
      <c r="I434" s="33">
        <v>1.9</v>
      </c>
      <c r="J434" s="33">
        <v>71.599999999999994</v>
      </c>
      <c r="K434" s="33">
        <v>0.4</v>
      </c>
      <c r="L434" s="33"/>
      <c r="M434" s="33">
        <v>92.3</v>
      </c>
      <c r="N434" s="33">
        <v>108.4</v>
      </c>
      <c r="O434" s="33">
        <v>26.7</v>
      </c>
      <c r="P434" s="33">
        <v>1.3</v>
      </c>
      <c r="Q434" s="33"/>
      <c r="R434" s="33"/>
    </row>
    <row r="435" spans="1:18" hidden="1" x14ac:dyDescent="0.2">
      <c r="A435" s="55">
        <v>15</v>
      </c>
      <c r="B435" s="9" t="s">
        <v>1</v>
      </c>
      <c r="C435" s="28">
        <v>30</v>
      </c>
      <c r="D435" s="29">
        <v>6.96</v>
      </c>
      <c r="E435" s="29">
        <v>8.85</v>
      </c>
      <c r="F435" s="29" t="e">
        <f>SUM(#REF!)</f>
        <v>#REF!</v>
      </c>
      <c r="G435" s="29"/>
      <c r="H435" s="29">
        <v>0.01</v>
      </c>
      <c r="I435" s="29">
        <v>0.21</v>
      </c>
      <c r="J435" s="29">
        <v>78</v>
      </c>
      <c r="K435" s="29">
        <v>0.15</v>
      </c>
      <c r="L435" s="29"/>
      <c r="M435" s="29">
        <v>264</v>
      </c>
      <c r="N435" s="29">
        <v>150</v>
      </c>
      <c r="O435" s="29">
        <v>10.5</v>
      </c>
      <c r="P435" s="29">
        <v>0.3</v>
      </c>
      <c r="Q435" s="29"/>
      <c r="R435" s="29"/>
    </row>
    <row r="436" spans="1:18" hidden="1" x14ac:dyDescent="0.2">
      <c r="A436" s="5">
        <v>14</v>
      </c>
      <c r="B436" s="9" t="s">
        <v>2</v>
      </c>
      <c r="C436" s="6">
        <v>10</v>
      </c>
      <c r="D436" s="33">
        <v>0.1</v>
      </c>
      <c r="E436" s="33">
        <v>7.2</v>
      </c>
      <c r="F436" s="33">
        <v>0.13</v>
      </c>
      <c r="G436" s="33"/>
      <c r="H436" s="33">
        <v>0</v>
      </c>
      <c r="I436" s="33"/>
      <c r="J436" s="33">
        <v>40</v>
      </c>
      <c r="K436" s="33">
        <v>0.1</v>
      </c>
      <c r="L436" s="33"/>
      <c r="M436" s="33">
        <v>2.4</v>
      </c>
      <c r="N436" s="33">
        <v>3</v>
      </c>
      <c r="O436" s="33"/>
      <c r="P436" s="33"/>
      <c r="Q436" s="33"/>
      <c r="R436" s="33"/>
    </row>
    <row r="437" spans="1:18" hidden="1" x14ac:dyDescent="0.2">
      <c r="A437" s="5">
        <v>377</v>
      </c>
      <c r="B437" s="5" t="s">
        <v>33</v>
      </c>
      <c r="C437" s="6" t="s">
        <v>107</v>
      </c>
      <c r="D437" s="33">
        <v>0.53</v>
      </c>
      <c r="E437" s="33"/>
      <c r="F437" s="33">
        <v>9.8699999999999992</v>
      </c>
      <c r="G437" s="33"/>
      <c r="H437" s="33"/>
      <c r="I437" s="33">
        <v>2.13</v>
      </c>
      <c r="J437" s="33"/>
      <c r="K437" s="33"/>
      <c r="L437" s="33"/>
      <c r="M437" s="33">
        <v>15.33</v>
      </c>
      <c r="N437" s="33">
        <v>23.2</v>
      </c>
      <c r="O437" s="33">
        <v>12.27</v>
      </c>
      <c r="P437" s="33">
        <v>2.13</v>
      </c>
      <c r="Q437" s="33"/>
      <c r="R437" s="33"/>
    </row>
    <row r="438" spans="1:18" hidden="1" x14ac:dyDescent="0.2">
      <c r="A438" s="5" t="s">
        <v>4</v>
      </c>
      <c r="B438" s="9" t="s">
        <v>5</v>
      </c>
      <c r="C438" s="6">
        <v>50</v>
      </c>
      <c r="D438" s="33">
        <v>3.95</v>
      </c>
      <c r="E438" s="33">
        <v>0.5</v>
      </c>
      <c r="F438" s="33">
        <v>24.15</v>
      </c>
      <c r="G438" s="33"/>
      <c r="H438" s="33">
        <v>0.05</v>
      </c>
      <c r="I438" s="33"/>
      <c r="J438" s="33"/>
      <c r="K438" s="33">
        <v>0.65</v>
      </c>
      <c r="L438" s="33"/>
      <c r="M438" s="33">
        <v>11.5</v>
      </c>
      <c r="N438" s="33">
        <v>43.5</v>
      </c>
      <c r="O438" s="33">
        <v>16.5</v>
      </c>
      <c r="P438" s="33">
        <v>0.55000000000000004</v>
      </c>
      <c r="Q438" s="33"/>
      <c r="R438" s="33"/>
    </row>
    <row r="439" spans="1:18" hidden="1" x14ac:dyDescent="0.2">
      <c r="A439" s="5"/>
      <c r="B439" s="10" t="s">
        <v>81</v>
      </c>
      <c r="C439" s="6"/>
      <c r="D439" s="33">
        <f t="shared" ref="D439:P439" si="19">SUM(D434:D438)</f>
        <v>14.84</v>
      </c>
      <c r="E439" s="33">
        <f t="shared" si="19"/>
        <v>25.15</v>
      </c>
      <c r="F439" s="33" t="e">
        <f t="shared" si="19"/>
        <v>#REF!</v>
      </c>
      <c r="G439" s="33"/>
      <c r="H439" s="33">
        <f t="shared" si="19"/>
        <v>0.46</v>
      </c>
      <c r="I439" s="33">
        <f t="shared" si="19"/>
        <v>4.24</v>
      </c>
      <c r="J439" s="33">
        <f t="shared" si="19"/>
        <v>189.6</v>
      </c>
      <c r="K439" s="33">
        <f t="shared" si="19"/>
        <v>1.3</v>
      </c>
      <c r="L439" s="33"/>
      <c r="M439" s="33">
        <f t="shared" si="19"/>
        <v>385.53</v>
      </c>
      <c r="N439" s="33">
        <f t="shared" si="19"/>
        <v>328.09999999999997</v>
      </c>
      <c r="O439" s="33">
        <f t="shared" si="19"/>
        <v>65.97</v>
      </c>
      <c r="P439" s="33">
        <f t="shared" si="19"/>
        <v>4.28</v>
      </c>
      <c r="Q439" s="33"/>
      <c r="R439" s="33"/>
    </row>
    <row r="440" spans="1:18" hidden="1" x14ac:dyDescent="0.2">
      <c r="A440" s="1"/>
      <c r="B440" s="18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idden="1" x14ac:dyDescent="0.2">
      <c r="A441" s="27" t="s">
        <v>21</v>
      </c>
      <c r="B441" s="18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idden="1" x14ac:dyDescent="0.2">
      <c r="A442" s="55">
        <v>1</v>
      </c>
      <c r="B442" s="8">
        <v>2</v>
      </c>
      <c r="C442" s="8">
        <v>3</v>
      </c>
      <c r="D442" s="8">
        <v>5</v>
      </c>
      <c r="E442" s="8">
        <v>7</v>
      </c>
      <c r="F442" s="8">
        <v>9</v>
      </c>
      <c r="G442" s="8"/>
      <c r="H442" s="8">
        <v>14</v>
      </c>
      <c r="I442" s="8">
        <v>15</v>
      </c>
      <c r="J442" s="8">
        <v>16</v>
      </c>
      <c r="K442" s="8">
        <v>17</v>
      </c>
      <c r="L442" s="8"/>
      <c r="M442" s="8">
        <v>18</v>
      </c>
      <c r="N442" s="8">
        <v>19</v>
      </c>
      <c r="O442" s="8">
        <v>20</v>
      </c>
      <c r="P442" s="8">
        <v>21</v>
      </c>
      <c r="Q442" s="8"/>
      <c r="R442" s="8"/>
    </row>
    <row r="443" spans="1:18" hidden="1" x14ac:dyDescent="0.2">
      <c r="A443" s="5">
        <v>73</v>
      </c>
      <c r="B443" s="17" t="s">
        <v>60</v>
      </c>
      <c r="C443" s="6">
        <v>100</v>
      </c>
      <c r="D443" s="33">
        <v>1.01</v>
      </c>
      <c r="E443" s="33">
        <v>0.5</v>
      </c>
      <c r="F443" s="33">
        <v>5.39</v>
      </c>
      <c r="G443" s="33"/>
      <c r="H443" s="33">
        <v>0.04</v>
      </c>
      <c r="I443" s="33">
        <v>6.51</v>
      </c>
      <c r="J443" s="33"/>
      <c r="K443" s="33">
        <v>2.39</v>
      </c>
      <c r="L443" s="33"/>
      <c r="M443" s="33">
        <v>5.09</v>
      </c>
      <c r="N443" s="33">
        <v>75.67</v>
      </c>
      <c r="O443" s="33">
        <v>17.27</v>
      </c>
      <c r="P443" s="33">
        <v>0.69</v>
      </c>
      <c r="Q443" s="33"/>
      <c r="R443" s="33"/>
    </row>
    <row r="444" spans="1:18" hidden="1" x14ac:dyDescent="0.2">
      <c r="A444" s="5">
        <v>99</v>
      </c>
      <c r="B444" s="17" t="s">
        <v>35</v>
      </c>
      <c r="C444" s="6">
        <v>300</v>
      </c>
      <c r="D444" s="33">
        <v>2.73</v>
      </c>
      <c r="E444" s="33">
        <v>2.79</v>
      </c>
      <c r="F444" s="33">
        <v>13.5</v>
      </c>
      <c r="G444" s="33"/>
      <c r="H444" s="33">
        <v>0.09</v>
      </c>
      <c r="I444" s="33">
        <v>12.75</v>
      </c>
      <c r="J444" s="33"/>
      <c r="K444" s="33">
        <v>2.91</v>
      </c>
      <c r="L444" s="33"/>
      <c r="M444" s="33">
        <v>51.9</v>
      </c>
      <c r="N444" s="33">
        <v>225.9</v>
      </c>
      <c r="O444" s="33">
        <v>33</v>
      </c>
      <c r="P444" s="33">
        <v>0.99</v>
      </c>
      <c r="Q444" s="33"/>
      <c r="R444" s="33"/>
    </row>
    <row r="445" spans="1:18" hidden="1" x14ac:dyDescent="0.2">
      <c r="A445" s="5">
        <v>295</v>
      </c>
      <c r="B445" s="9" t="s">
        <v>61</v>
      </c>
      <c r="C445" s="6">
        <v>130</v>
      </c>
      <c r="D445" s="33">
        <v>29.2</v>
      </c>
      <c r="E445" s="33">
        <v>13.6</v>
      </c>
      <c r="F445" s="33">
        <v>13.5</v>
      </c>
      <c r="G445" s="33"/>
      <c r="H445" s="33">
        <v>0.08</v>
      </c>
      <c r="I445" s="33">
        <v>0.2</v>
      </c>
      <c r="J445" s="33">
        <v>20</v>
      </c>
      <c r="K445" s="33">
        <v>0.38</v>
      </c>
      <c r="L445" s="33"/>
      <c r="M445" s="33">
        <v>19.62</v>
      </c>
      <c r="N445" s="33">
        <v>96</v>
      </c>
      <c r="O445" s="33">
        <v>26</v>
      </c>
      <c r="P445" s="33">
        <v>2.2000000000000002</v>
      </c>
      <c r="Q445" s="33"/>
      <c r="R445" s="33"/>
    </row>
    <row r="446" spans="1:18" hidden="1" x14ac:dyDescent="0.2">
      <c r="A446" s="5">
        <v>309</v>
      </c>
      <c r="B446" s="5" t="s">
        <v>51</v>
      </c>
      <c r="C446" s="6" t="s">
        <v>52</v>
      </c>
      <c r="D446" s="33">
        <v>7.14</v>
      </c>
      <c r="E446" s="33">
        <v>17.5</v>
      </c>
      <c r="F446" s="33">
        <v>39.9</v>
      </c>
      <c r="G446" s="33"/>
      <c r="H446" s="33">
        <v>0.08</v>
      </c>
      <c r="I446" s="33"/>
      <c r="J446" s="33"/>
      <c r="K446" s="33">
        <v>2.73</v>
      </c>
      <c r="L446" s="33"/>
      <c r="M446" s="33">
        <v>16.8</v>
      </c>
      <c r="N446" s="33">
        <v>48.3</v>
      </c>
      <c r="O446" s="33">
        <v>10.5</v>
      </c>
      <c r="P446" s="33">
        <v>1.05</v>
      </c>
      <c r="Q446" s="33"/>
      <c r="R446" s="33"/>
    </row>
    <row r="447" spans="1:18" hidden="1" x14ac:dyDescent="0.2">
      <c r="A447" s="5">
        <v>348</v>
      </c>
      <c r="B447" s="9" t="s">
        <v>108</v>
      </c>
      <c r="C447" s="6">
        <v>200</v>
      </c>
      <c r="D447" s="33">
        <v>0.52</v>
      </c>
      <c r="E447" s="33">
        <v>0.18</v>
      </c>
      <c r="F447" s="33">
        <v>24.84</v>
      </c>
      <c r="G447" s="33"/>
      <c r="H447" s="33">
        <v>0.02</v>
      </c>
      <c r="I447" s="33">
        <v>59.4</v>
      </c>
      <c r="J447" s="33"/>
      <c r="K447" s="33">
        <v>0.2</v>
      </c>
      <c r="L447" s="33"/>
      <c r="M447" s="33">
        <v>23.4</v>
      </c>
      <c r="N447" s="33">
        <v>23.4</v>
      </c>
      <c r="O447" s="33">
        <v>17</v>
      </c>
      <c r="P447" s="33">
        <v>60.3</v>
      </c>
      <c r="Q447" s="33"/>
      <c r="R447" s="33"/>
    </row>
    <row r="448" spans="1:18" hidden="1" x14ac:dyDescent="0.2">
      <c r="A448" s="5" t="s">
        <v>4</v>
      </c>
      <c r="B448" s="9" t="s">
        <v>47</v>
      </c>
      <c r="C448" s="6">
        <v>20</v>
      </c>
      <c r="D448" s="33">
        <v>1.7</v>
      </c>
      <c r="E448" s="33">
        <v>2.2599999999999998</v>
      </c>
      <c r="F448" s="33">
        <v>13.94</v>
      </c>
      <c r="G448" s="33"/>
      <c r="H448" s="33">
        <v>0.02</v>
      </c>
      <c r="I448" s="33"/>
      <c r="J448" s="33">
        <v>13</v>
      </c>
      <c r="K448" s="33">
        <v>0.26</v>
      </c>
      <c r="L448" s="33"/>
      <c r="M448" s="33">
        <v>8.1999999999999993</v>
      </c>
      <c r="N448" s="33">
        <v>17.399999999999999</v>
      </c>
      <c r="O448" s="33">
        <v>3</v>
      </c>
      <c r="P448" s="33">
        <v>0.2</v>
      </c>
      <c r="Q448" s="33"/>
      <c r="R448" s="33"/>
    </row>
    <row r="449" spans="1:18" hidden="1" x14ac:dyDescent="0.2">
      <c r="A449" s="5" t="s">
        <v>4</v>
      </c>
      <c r="B449" s="17" t="s">
        <v>23</v>
      </c>
      <c r="C449" s="6">
        <v>60</v>
      </c>
      <c r="D449" s="33">
        <v>3.36</v>
      </c>
      <c r="E449" s="33">
        <v>0.66</v>
      </c>
      <c r="F449" s="33">
        <v>29.64</v>
      </c>
      <c r="G449" s="33"/>
      <c r="H449" s="33">
        <v>7.0000000000000007E-2</v>
      </c>
      <c r="I449" s="33"/>
      <c r="J449" s="33"/>
      <c r="K449" s="33">
        <v>0.54</v>
      </c>
      <c r="L449" s="33"/>
      <c r="M449" s="33">
        <v>13.8</v>
      </c>
      <c r="N449" s="33">
        <v>63.6</v>
      </c>
      <c r="O449" s="33">
        <v>15</v>
      </c>
      <c r="P449" s="33">
        <v>1.86</v>
      </c>
      <c r="Q449" s="33"/>
      <c r="R449" s="33"/>
    </row>
    <row r="450" spans="1:18" hidden="1" x14ac:dyDescent="0.2">
      <c r="A450" s="5">
        <v>338</v>
      </c>
      <c r="B450" s="9" t="s">
        <v>6</v>
      </c>
      <c r="C450" s="6">
        <v>100</v>
      </c>
      <c r="D450" s="33">
        <v>0.39998999999999996</v>
      </c>
      <c r="E450" s="33">
        <v>0.39998999999999996</v>
      </c>
      <c r="F450" s="33">
        <v>9.7997549999999993</v>
      </c>
      <c r="G450" s="33"/>
      <c r="H450" s="33">
        <v>2.6665999999999999E-2</v>
      </c>
      <c r="I450" s="33">
        <v>9.9997499999999988</v>
      </c>
      <c r="J450" s="33">
        <v>0</v>
      </c>
      <c r="K450" s="33">
        <v>0.19999499999999998</v>
      </c>
      <c r="L450" s="33"/>
      <c r="M450" s="33">
        <v>15.999599999999999</v>
      </c>
      <c r="N450" s="33">
        <v>10.999725</v>
      </c>
      <c r="O450" s="33">
        <v>8.9997749999999996</v>
      </c>
      <c r="P450" s="33">
        <v>2.1999449999999996</v>
      </c>
      <c r="Q450" s="33"/>
      <c r="R450" s="33"/>
    </row>
    <row r="451" spans="1:18" hidden="1" x14ac:dyDescent="0.2">
      <c r="A451" s="5"/>
      <c r="B451" s="10" t="s">
        <v>25</v>
      </c>
      <c r="C451" s="6"/>
      <c r="D451" s="33">
        <f t="shared" ref="D451:P451" si="20">SUM(D443:D450)</f>
        <v>46.059990000000006</v>
      </c>
      <c r="E451" s="33">
        <f t="shared" si="20"/>
        <v>37.889989999999997</v>
      </c>
      <c r="F451" s="33">
        <f t="shared" si="20"/>
        <v>150.50975499999998</v>
      </c>
      <c r="G451" s="33"/>
      <c r="H451" s="33">
        <f t="shared" si="20"/>
        <v>0.4266660000000001</v>
      </c>
      <c r="I451" s="33">
        <f t="shared" si="20"/>
        <v>88.859749999999991</v>
      </c>
      <c r="J451" s="33">
        <f t="shared" si="20"/>
        <v>33</v>
      </c>
      <c r="K451" s="33">
        <f t="shared" si="20"/>
        <v>9.6099949999999996</v>
      </c>
      <c r="L451" s="33"/>
      <c r="M451" s="33">
        <f t="shared" si="20"/>
        <v>154.80959999999999</v>
      </c>
      <c r="N451" s="33">
        <f t="shared" si="20"/>
        <v>561.26972499999999</v>
      </c>
      <c r="O451" s="33">
        <f t="shared" si="20"/>
        <v>130.76977499999998</v>
      </c>
      <c r="P451" s="33">
        <f t="shared" si="20"/>
        <v>69.489944999999992</v>
      </c>
      <c r="Q451" s="33"/>
      <c r="R451" s="33"/>
    </row>
    <row r="452" spans="1:18" ht="15" hidden="1" x14ac:dyDescent="0.2">
      <c r="A452" s="5"/>
      <c r="B452" s="10" t="s">
        <v>26</v>
      </c>
      <c r="C452" s="6"/>
      <c r="D452" s="15">
        <f t="shared" ref="D452:P452" si="21">D451+D439</f>
        <v>60.899990000000003</v>
      </c>
      <c r="E452" s="15">
        <f t="shared" si="21"/>
        <v>63.039989999999996</v>
      </c>
      <c r="F452" s="15" t="e">
        <f t="shared" si="21"/>
        <v>#REF!</v>
      </c>
      <c r="G452" s="15"/>
      <c r="H452" s="15">
        <f t="shared" si="21"/>
        <v>0.88666600000000018</v>
      </c>
      <c r="I452" s="15">
        <f t="shared" si="21"/>
        <v>93.099749999999986</v>
      </c>
      <c r="J452" s="15">
        <f t="shared" si="21"/>
        <v>222.6</v>
      </c>
      <c r="K452" s="15">
        <f t="shared" si="21"/>
        <v>10.909995</v>
      </c>
      <c r="L452" s="15"/>
      <c r="M452" s="15">
        <f t="shared" si="21"/>
        <v>540.33960000000002</v>
      </c>
      <c r="N452" s="15">
        <f t="shared" si="21"/>
        <v>889.36972500000002</v>
      </c>
      <c r="O452" s="15">
        <f t="shared" si="21"/>
        <v>196.73977499999998</v>
      </c>
      <c r="P452" s="15">
        <f t="shared" si="21"/>
        <v>73.769944999999993</v>
      </c>
      <c r="Q452" s="15"/>
      <c r="R452" s="15"/>
    </row>
    <row r="453" spans="1:18" hidden="1" x14ac:dyDescent="0.2"/>
    <row r="454" spans="1:18" ht="15" hidden="1" x14ac:dyDescent="0.2">
      <c r="A454" s="35" t="s">
        <v>76</v>
      </c>
    </row>
    <row r="455" spans="1:18" hidden="1" x14ac:dyDescent="0.2">
      <c r="A455" s="44"/>
    </row>
    <row r="456" spans="1:18" hidden="1" x14ac:dyDescent="0.2">
      <c r="A456" s="45" t="s">
        <v>32</v>
      </c>
    </row>
    <row r="457" spans="1:18" hidden="1" x14ac:dyDescent="0.2">
      <c r="A457" s="55">
        <v>1</v>
      </c>
      <c r="B457" s="8">
        <v>2</v>
      </c>
      <c r="C457" s="8">
        <v>3</v>
      </c>
      <c r="D457" s="8">
        <v>5</v>
      </c>
      <c r="E457" s="8">
        <v>7</v>
      </c>
      <c r="F457" s="8">
        <v>9</v>
      </c>
      <c r="G457" s="8"/>
      <c r="H457" s="8">
        <v>14</v>
      </c>
      <c r="I457" s="8">
        <v>15</v>
      </c>
      <c r="J457" s="8">
        <v>16</v>
      </c>
      <c r="K457" s="8">
        <v>17</v>
      </c>
      <c r="L457" s="8"/>
      <c r="M457" s="8">
        <v>18</v>
      </c>
      <c r="N457" s="8">
        <v>19</v>
      </c>
      <c r="O457" s="8">
        <v>20</v>
      </c>
      <c r="P457" s="8">
        <v>21</v>
      </c>
      <c r="Q457" s="8"/>
      <c r="R457" s="8"/>
    </row>
    <row r="458" spans="1:18" hidden="1" x14ac:dyDescent="0.2">
      <c r="A458" s="5">
        <v>420</v>
      </c>
      <c r="B458" s="17" t="s">
        <v>105</v>
      </c>
      <c r="C458" s="6">
        <v>100</v>
      </c>
      <c r="D458" s="33">
        <v>9.5</v>
      </c>
      <c r="E458" s="33">
        <v>25</v>
      </c>
      <c r="F458" s="33">
        <v>26.9</v>
      </c>
      <c r="G458" s="33"/>
      <c r="H458" s="33">
        <v>0.11</v>
      </c>
      <c r="I458" s="33"/>
      <c r="J458" s="33">
        <v>0.01</v>
      </c>
      <c r="K458" s="33"/>
      <c r="L458" s="33"/>
      <c r="M458" s="33">
        <v>19</v>
      </c>
      <c r="N458" s="33">
        <v>8.25</v>
      </c>
      <c r="O458" s="33">
        <v>25</v>
      </c>
      <c r="P458" s="33">
        <v>1.3</v>
      </c>
      <c r="Q458" s="33"/>
      <c r="R458" s="33"/>
    </row>
    <row r="459" spans="1:18" hidden="1" x14ac:dyDescent="0.2">
      <c r="A459" s="5">
        <v>176</v>
      </c>
      <c r="B459" s="17" t="s">
        <v>72</v>
      </c>
      <c r="C459" s="6" t="s">
        <v>52</v>
      </c>
      <c r="D459" s="33">
        <v>8.1999999999999993</v>
      </c>
      <c r="E459" s="33">
        <v>7.8</v>
      </c>
      <c r="F459" s="33">
        <v>32.97</v>
      </c>
      <c r="G459" s="33"/>
      <c r="H459" s="33">
        <v>0.11</v>
      </c>
      <c r="I459" s="33">
        <v>10.29</v>
      </c>
      <c r="J459" s="33">
        <v>29.4</v>
      </c>
      <c r="K459" s="33">
        <v>2.1</v>
      </c>
      <c r="L459" s="33"/>
      <c r="M459" s="33">
        <v>60.9</v>
      </c>
      <c r="N459" s="33">
        <v>65.099999999999994</v>
      </c>
      <c r="O459" s="33">
        <v>29.4</v>
      </c>
      <c r="P459" s="33">
        <v>1.05</v>
      </c>
      <c r="Q459" s="33"/>
      <c r="R459" s="33"/>
    </row>
    <row r="460" spans="1:18" hidden="1" x14ac:dyDescent="0.2">
      <c r="A460" s="5">
        <v>379</v>
      </c>
      <c r="B460" s="9" t="s">
        <v>3</v>
      </c>
      <c r="C460" s="6">
        <v>200</v>
      </c>
      <c r="D460" s="33">
        <v>3.6</v>
      </c>
      <c r="E460" s="33">
        <v>2.67</v>
      </c>
      <c r="F460" s="33">
        <v>29.2</v>
      </c>
      <c r="G460" s="33"/>
      <c r="H460" s="33">
        <v>0.03</v>
      </c>
      <c r="I460" s="33">
        <v>1.47</v>
      </c>
      <c r="J460" s="33"/>
      <c r="K460" s="33"/>
      <c r="L460" s="33"/>
      <c r="M460" s="33">
        <v>158.66999999999999</v>
      </c>
      <c r="N460" s="33">
        <v>132</v>
      </c>
      <c r="O460" s="33">
        <v>29.33</v>
      </c>
      <c r="P460" s="33">
        <v>2.4</v>
      </c>
      <c r="Q460" s="33"/>
      <c r="R460" s="33"/>
    </row>
    <row r="461" spans="1:18" hidden="1" x14ac:dyDescent="0.2">
      <c r="A461" s="5" t="s">
        <v>4</v>
      </c>
      <c r="B461" s="9" t="s">
        <v>5</v>
      </c>
      <c r="C461" s="6">
        <v>40</v>
      </c>
      <c r="D461" s="33">
        <v>3.16</v>
      </c>
      <c r="E461" s="33">
        <v>0.4</v>
      </c>
      <c r="F461" s="33">
        <v>19.32</v>
      </c>
      <c r="G461" s="33"/>
      <c r="H461" s="33">
        <v>0.04</v>
      </c>
      <c r="I461" s="33"/>
      <c r="J461" s="33"/>
      <c r="K461" s="33">
        <v>0.52</v>
      </c>
      <c r="L461" s="33"/>
      <c r="M461" s="33">
        <v>9.1999999999999993</v>
      </c>
      <c r="N461" s="33">
        <v>34.799999999999997</v>
      </c>
      <c r="O461" s="33">
        <v>13.2</v>
      </c>
      <c r="P461" s="33">
        <v>0.44</v>
      </c>
      <c r="Q461" s="33"/>
      <c r="R461" s="33"/>
    </row>
    <row r="462" spans="1:18" hidden="1" x14ac:dyDescent="0.2">
      <c r="A462" s="5"/>
      <c r="B462" s="10" t="s">
        <v>81</v>
      </c>
      <c r="C462" s="6"/>
      <c r="D462" s="33">
        <f t="shared" ref="D462:P462" si="22">SUM(D458:D461)</f>
        <v>24.46</v>
      </c>
      <c r="E462" s="33">
        <f t="shared" si="22"/>
        <v>35.869999999999997</v>
      </c>
      <c r="F462" s="33">
        <f t="shared" si="22"/>
        <v>108.38999999999999</v>
      </c>
      <c r="G462" s="33"/>
      <c r="H462" s="33">
        <f t="shared" si="22"/>
        <v>0.28999999999999998</v>
      </c>
      <c r="I462" s="33">
        <f t="shared" si="22"/>
        <v>11.76</v>
      </c>
      <c r="J462" s="33">
        <f t="shared" si="22"/>
        <v>29.41</v>
      </c>
      <c r="K462" s="33">
        <f t="shared" si="22"/>
        <v>2.62</v>
      </c>
      <c r="L462" s="33"/>
      <c r="M462" s="33">
        <f t="shared" si="22"/>
        <v>247.76999999999998</v>
      </c>
      <c r="N462" s="33">
        <f t="shared" si="22"/>
        <v>240.14999999999998</v>
      </c>
      <c r="O462" s="33">
        <f t="shared" si="22"/>
        <v>96.929999999999993</v>
      </c>
      <c r="P462" s="33">
        <f t="shared" si="22"/>
        <v>5.19</v>
      </c>
      <c r="Q462" s="33"/>
      <c r="R462" s="33"/>
    </row>
    <row r="463" spans="1:18" hidden="1" x14ac:dyDescent="0.2">
      <c r="A463" s="1"/>
      <c r="B463" s="1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idden="1" x14ac:dyDescent="0.2">
      <c r="A464" s="27" t="s">
        <v>21</v>
      </c>
      <c r="B464" s="1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idden="1" x14ac:dyDescent="0.2">
      <c r="A465" s="55">
        <v>1</v>
      </c>
      <c r="B465" s="8">
        <v>2</v>
      </c>
      <c r="C465" s="8">
        <v>3</v>
      </c>
      <c r="D465" s="8">
        <v>5</v>
      </c>
      <c r="E465" s="8">
        <v>7</v>
      </c>
      <c r="F465" s="8">
        <v>9</v>
      </c>
      <c r="G465" s="8"/>
      <c r="H465" s="8">
        <v>14</v>
      </c>
      <c r="I465" s="8">
        <v>15</v>
      </c>
      <c r="J465" s="8">
        <v>16</v>
      </c>
      <c r="K465" s="8">
        <v>17</v>
      </c>
      <c r="L465" s="8"/>
      <c r="M465" s="8">
        <v>18</v>
      </c>
      <c r="N465" s="8">
        <v>19</v>
      </c>
      <c r="O465" s="8">
        <v>20</v>
      </c>
      <c r="P465" s="8">
        <v>21</v>
      </c>
      <c r="Q465" s="8"/>
      <c r="R465" s="8"/>
    </row>
    <row r="466" spans="1:18" hidden="1" x14ac:dyDescent="0.2">
      <c r="A466" s="5">
        <v>61</v>
      </c>
      <c r="B466" s="5" t="s">
        <v>62</v>
      </c>
      <c r="C466" s="6">
        <v>100</v>
      </c>
      <c r="D466" s="33">
        <v>1.52</v>
      </c>
      <c r="E466" s="33">
        <v>6.13</v>
      </c>
      <c r="F466" s="33">
        <v>13.18</v>
      </c>
      <c r="G466" s="33"/>
      <c r="H466" s="33">
        <v>0.06</v>
      </c>
      <c r="I466" s="33">
        <v>5.0999999999999996</v>
      </c>
      <c r="J466" s="33"/>
      <c r="K466" s="33">
        <v>3.04</v>
      </c>
      <c r="L466" s="33"/>
      <c r="M466" s="33">
        <v>37.64</v>
      </c>
      <c r="N466" s="33">
        <v>56.5</v>
      </c>
      <c r="O466" s="33">
        <v>39.5</v>
      </c>
      <c r="P466" s="33">
        <v>1.06</v>
      </c>
      <c r="Q466" s="33"/>
      <c r="R466" s="33"/>
    </row>
    <row r="467" spans="1:18" hidden="1" x14ac:dyDescent="0.2">
      <c r="A467" s="5">
        <v>82</v>
      </c>
      <c r="B467" s="5" t="s">
        <v>63</v>
      </c>
      <c r="C467" s="6">
        <v>300</v>
      </c>
      <c r="D467" s="33">
        <v>2.19</v>
      </c>
      <c r="E467" s="33">
        <v>5.88</v>
      </c>
      <c r="F467" s="33">
        <v>14.1</v>
      </c>
      <c r="G467" s="33"/>
      <c r="H467" s="33">
        <v>0.06</v>
      </c>
      <c r="I467" s="33">
        <v>12.36</v>
      </c>
      <c r="J467" s="33"/>
      <c r="K467" s="33">
        <v>2.88</v>
      </c>
      <c r="L467" s="33"/>
      <c r="M467" s="33">
        <v>41.34</v>
      </c>
      <c r="N467" s="33">
        <v>63.63</v>
      </c>
      <c r="O467" s="33">
        <v>31.44</v>
      </c>
      <c r="P467" s="33">
        <v>1.41</v>
      </c>
      <c r="Q467" s="33"/>
      <c r="R467" s="33"/>
    </row>
    <row r="468" spans="1:18" hidden="1" x14ac:dyDescent="0.2">
      <c r="A468" s="5">
        <v>226</v>
      </c>
      <c r="B468" s="5" t="s">
        <v>82</v>
      </c>
      <c r="C468" s="6">
        <v>120</v>
      </c>
      <c r="D468" s="33">
        <v>22.35</v>
      </c>
      <c r="E468" s="33">
        <v>2.0499999999999998</v>
      </c>
      <c r="F468" s="33">
        <v>2.09</v>
      </c>
      <c r="G468" s="33"/>
      <c r="H468" s="33">
        <v>0.08</v>
      </c>
      <c r="I468" s="33">
        <v>0.75</v>
      </c>
      <c r="J468" s="33">
        <v>9.75</v>
      </c>
      <c r="K468" s="33">
        <v>1.35</v>
      </c>
      <c r="L468" s="33"/>
      <c r="M468" s="33">
        <v>29.4</v>
      </c>
      <c r="N468" s="33">
        <v>167.85</v>
      </c>
      <c r="O468" s="33">
        <v>31.35</v>
      </c>
      <c r="P468" s="33">
        <v>0.6</v>
      </c>
      <c r="Q468" s="33"/>
      <c r="R468" s="33"/>
    </row>
    <row r="469" spans="1:18" hidden="1" x14ac:dyDescent="0.2">
      <c r="A469" s="5">
        <v>312</v>
      </c>
      <c r="B469" s="5" t="s">
        <v>42</v>
      </c>
      <c r="C469" s="6">
        <v>200</v>
      </c>
      <c r="D469" s="33">
        <v>4.0999999999999996</v>
      </c>
      <c r="E469" s="33">
        <v>3.1</v>
      </c>
      <c r="F469" s="33">
        <v>25.5</v>
      </c>
      <c r="G469" s="33"/>
      <c r="H469" s="33">
        <v>1.54</v>
      </c>
      <c r="I469" s="33">
        <v>5</v>
      </c>
      <c r="J469" s="33">
        <v>44.2</v>
      </c>
      <c r="K469" s="33">
        <v>0.2</v>
      </c>
      <c r="L469" s="33"/>
      <c r="M469" s="33">
        <v>51</v>
      </c>
      <c r="N469" s="33">
        <v>102.6</v>
      </c>
      <c r="O469" s="33">
        <v>35.6</v>
      </c>
      <c r="P469" s="33">
        <v>1.1399999999999999</v>
      </c>
      <c r="Q469" s="33"/>
      <c r="R469" s="33"/>
    </row>
    <row r="470" spans="1:18" hidden="1" x14ac:dyDescent="0.2">
      <c r="A470" s="5">
        <v>350</v>
      </c>
      <c r="B470" s="5" t="s">
        <v>94</v>
      </c>
      <c r="C470" s="6">
        <v>200</v>
      </c>
      <c r="D470" s="33">
        <v>0.44</v>
      </c>
      <c r="E470" s="33">
        <v>7.0000000000000007E-2</v>
      </c>
      <c r="F470" s="33">
        <v>34.28</v>
      </c>
      <c r="G470" s="33"/>
      <c r="H470" s="33">
        <v>0.02</v>
      </c>
      <c r="I470" s="33">
        <v>30</v>
      </c>
      <c r="J470" s="33"/>
      <c r="K470" s="33">
        <v>0.02</v>
      </c>
      <c r="L470" s="33"/>
      <c r="M470" s="33">
        <v>21.06</v>
      </c>
      <c r="N470" s="33">
        <v>17.59</v>
      </c>
      <c r="O470" s="33">
        <v>6.43</v>
      </c>
      <c r="P470" s="33">
        <v>0.21</v>
      </c>
      <c r="Q470" s="33"/>
      <c r="R470" s="33"/>
    </row>
    <row r="471" spans="1:18" hidden="1" x14ac:dyDescent="0.2">
      <c r="A471" s="5" t="s">
        <v>4</v>
      </c>
      <c r="B471" s="5" t="s">
        <v>23</v>
      </c>
      <c r="C471" s="6">
        <v>60</v>
      </c>
      <c r="D471" s="33">
        <v>3.36</v>
      </c>
      <c r="E471" s="33">
        <v>0.66</v>
      </c>
      <c r="F471" s="33">
        <v>29.64</v>
      </c>
      <c r="G471" s="33"/>
      <c r="H471" s="33">
        <v>7.0000000000000007E-2</v>
      </c>
      <c r="I471" s="33"/>
      <c r="J471" s="33"/>
      <c r="K471" s="33">
        <v>0.54</v>
      </c>
      <c r="L471" s="33"/>
      <c r="M471" s="33">
        <v>13.8</v>
      </c>
      <c r="N471" s="33">
        <v>63.6</v>
      </c>
      <c r="O471" s="33">
        <v>15</v>
      </c>
      <c r="P471" s="33">
        <v>1.86</v>
      </c>
      <c r="Q471" s="33"/>
      <c r="R471" s="33"/>
    </row>
    <row r="472" spans="1:18" hidden="1" x14ac:dyDescent="0.2">
      <c r="A472" s="5">
        <v>338</v>
      </c>
      <c r="B472" s="17" t="s">
        <v>66</v>
      </c>
      <c r="C472" s="6">
        <v>100</v>
      </c>
      <c r="D472" s="33">
        <v>0.39998999999999996</v>
      </c>
      <c r="E472" s="33">
        <v>0.30665900000000001</v>
      </c>
      <c r="F472" s="33">
        <v>10.306409</v>
      </c>
      <c r="G472" s="33"/>
      <c r="H472" s="33">
        <v>2.6665999999999999E-2</v>
      </c>
      <c r="I472" s="33">
        <v>4.9998749999999994</v>
      </c>
      <c r="J472" s="33">
        <v>0</v>
      </c>
      <c r="K472" s="33">
        <v>0.39998999999999996</v>
      </c>
      <c r="L472" s="33"/>
      <c r="M472" s="33">
        <v>18.999524999999998</v>
      </c>
      <c r="N472" s="33">
        <v>15.999599999999999</v>
      </c>
      <c r="O472" s="33">
        <v>11.999699999999999</v>
      </c>
      <c r="P472" s="33">
        <v>2.3066089999999999</v>
      </c>
      <c r="Q472" s="33"/>
      <c r="R472" s="33"/>
    </row>
    <row r="473" spans="1:18" hidden="1" x14ac:dyDescent="0.2">
      <c r="A473" s="5"/>
      <c r="B473" s="7" t="s">
        <v>25</v>
      </c>
      <c r="C473" s="6"/>
      <c r="D473" s="33">
        <f t="shared" ref="D473:P473" si="23">SUM(D466:D472)</f>
        <v>34.35999000000001</v>
      </c>
      <c r="E473" s="33">
        <f t="shared" si="23"/>
        <v>18.196659</v>
      </c>
      <c r="F473" s="33">
        <f t="shared" si="23"/>
        <v>129.09640899999999</v>
      </c>
      <c r="G473" s="33"/>
      <c r="H473" s="33">
        <f t="shared" si="23"/>
        <v>1.8566660000000001</v>
      </c>
      <c r="I473" s="33">
        <f t="shared" si="23"/>
        <v>58.209874999999997</v>
      </c>
      <c r="J473" s="33">
        <f t="shared" si="23"/>
        <v>53.95</v>
      </c>
      <c r="K473" s="33">
        <f t="shared" si="23"/>
        <v>8.4299900000000001</v>
      </c>
      <c r="L473" s="33"/>
      <c r="M473" s="33">
        <f t="shared" si="23"/>
        <v>213.23952500000001</v>
      </c>
      <c r="N473" s="33">
        <f t="shared" si="23"/>
        <v>487.76960000000003</v>
      </c>
      <c r="O473" s="33">
        <f t="shared" si="23"/>
        <v>171.31969999999998</v>
      </c>
      <c r="P473" s="33">
        <f t="shared" si="23"/>
        <v>8.5866089999999993</v>
      </c>
      <c r="Q473" s="33"/>
      <c r="R473" s="33"/>
    </row>
    <row r="474" spans="1:18" ht="15" hidden="1" x14ac:dyDescent="0.2">
      <c r="A474" s="5"/>
      <c r="B474" s="7" t="s">
        <v>26</v>
      </c>
      <c r="C474" s="6"/>
      <c r="D474" s="15">
        <f t="shared" ref="D474:P474" si="24">D462+D473</f>
        <v>58.819990000000011</v>
      </c>
      <c r="E474" s="15">
        <f t="shared" si="24"/>
        <v>54.066659000000001</v>
      </c>
      <c r="F474" s="15">
        <f t="shared" si="24"/>
        <v>237.48640899999998</v>
      </c>
      <c r="G474" s="15"/>
      <c r="H474" s="15">
        <f t="shared" si="24"/>
        <v>2.1466660000000002</v>
      </c>
      <c r="I474" s="15">
        <f t="shared" si="24"/>
        <v>69.969875000000002</v>
      </c>
      <c r="J474" s="15">
        <f t="shared" si="24"/>
        <v>83.36</v>
      </c>
      <c r="K474" s="15">
        <f t="shared" si="24"/>
        <v>11.049990000000001</v>
      </c>
      <c r="L474" s="15"/>
      <c r="M474" s="15">
        <f t="shared" si="24"/>
        <v>461.009525</v>
      </c>
      <c r="N474" s="15">
        <f t="shared" si="24"/>
        <v>727.91959999999995</v>
      </c>
      <c r="O474" s="15">
        <f t="shared" si="24"/>
        <v>268.24969999999996</v>
      </c>
      <c r="P474" s="15">
        <f t="shared" si="24"/>
        <v>13.776609000000001</v>
      </c>
      <c r="Q474" s="15"/>
      <c r="R474" s="15"/>
    </row>
    <row r="475" spans="1:18" hidden="1" x14ac:dyDescent="0.2">
      <c r="A475" s="1"/>
      <c r="B475" s="1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5" hidden="1" x14ac:dyDescent="0.2">
      <c r="A476" s="35" t="s">
        <v>77</v>
      </c>
      <c r="B476" s="1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idden="1" x14ac:dyDescent="0.2">
      <c r="A477" s="1"/>
      <c r="B477" s="1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idden="1" x14ac:dyDescent="0.2">
      <c r="A478" s="27" t="s">
        <v>32</v>
      </c>
      <c r="B478" s="1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idden="1" x14ac:dyDescent="0.2">
      <c r="A479" s="55">
        <v>1</v>
      </c>
      <c r="B479" s="8">
        <v>2</v>
      </c>
      <c r="C479" s="8">
        <v>3</v>
      </c>
      <c r="D479" s="8">
        <v>5</v>
      </c>
      <c r="E479" s="8">
        <v>7</v>
      </c>
      <c r="F479" s="8">
        <v>9</v>
      </c>
      <c r="G479" s="8"/>
      <c r="H479" s="8">
        <v>14</v>
      </c>
      <c r="I479" s="8">
        <v>15</v>
      </c>
      <c r="J479" s="8">
        <v>16</v>
      </c>
      <c r="K479" s="8">
        <v>17</v>
      </c>
      <c r="L479" s="8"/>
      <c r="M479" s="8">
        <v>18</v>
      </c>
      <c r="N479" s="8">
        <v>19</v>
      </c>
      <c r="O479" s="8">
        <v>20</v>
      </c>
      <c r="P479" s="8">
        <v>21</v>
      </c>
      <c r="Q479" s="8"/>
      <c r="R479" s="8"/>
    </row>
    <row r="480" spans="1:18" ht="25.5" hidden="1" outlineLevel="1" x14ac:dyDescent="0.2">
      <c r="A480" s="55">
        <v>173</v>
      </c>
      <c r="B480" s="16" t="s">
        <v>0</v>
      </c>
      <c r="C480" s="28">
        <v>250</v>
      </c>
      <c r="D480" s="29">
        <v>7.63</v>
      </c>
      <c r="E480" s="29">
        <v>5</v>
      </c>
      <c r="F480" s="29" t="e">
        <f>SUM(#REF!)</f>
        <v>#REF!</v>
      </c>
      <c r="G480" s="29"/>
      <c r="H480" s="29">
        <v>0.28000000000000003</v>
      </c>
      <c r="I480" s="29">
        <v>2.6</v>
      </c>
      <c r="J480" s="29">
        <v>40</v>
      </c>
      <c r="K480" s="29">
        <v>1.08</v>
      </c>
      <c r="L480" s="29"/>
      <c r="M480" s="29">
        <v>277</v>
      </c>
      <c r="N480" s="29">
        <v>394.25</v>
      </c>
      <c r="O480" s="29">
        <v>99.5</v>
      </c>
      <c r="P480" s="29">
        <v>2.63</v>
      </c>
      <c r="Q480" s="29"/>
      <c r="R480" s="29"/>
    </row>
    <row r="481" spans="1:20" s="18" customFormat="1" hidden="1" collapsed="1" x14ac:dyDescent="0.2">
      <c r="A481" s="56">
        <v>1</v>
      </c>
      <c r="B481" s="41" t="s">
        <v>99</v>
      </c>
      <c r="C481" s="41">
        <v>40</v>
      </c>
      <c r="D481" s="42">
        <v>2.36</v>
      </c>
      <c r="E481" s="42">
        <v>7.79</v>
      </c>
      <c r="F481" s="42">
        <v>14.89</v>
      </c>
      <c r="G481" s="42"/>
      <c r="H481" s="42">
        <v>0.03</v>
      </c>
      <c r="I481" s="42"/>
      <c r="J481" s="42">
        <v>40</v>
      </c>
      <c r="K481" s="42"/>
      <c r="L481" s="42"/>
      <c r="M481" s="42">
        <v>8.4</v>
      </c>
      <c r="N481" s="42">
        <v>22.5</v>
      </c>
      <c r="O481" s="42">
        <v>4.2</v>
      </c>
      <c r="P481" s="42">
        <v>0.35</v>
      </c>
      <c r="Q481" s="42"/>
      <c r="R481" s="42"/>
      <c r="T481" s="4"/>
    </row>
    <row r="482" spans="1:20" hidden="1" x14ac:dyDescent="0.2">
      <c r="A482" s="5">
        <v>382</v>
      </c>
      <c r="B482" s="5" t="s">
        <v>59</v>
      </c>
      <c r="C482" s="6">
        <v>200</v>
      </c>
      <c r="D482" s="33">
        <v>3.78</v>
      </c>
      <c r="E482" s="33">
        <v>0.67</v>
      </c>
      <c r="F482" s="33">
        <v>26</v>
      </c>
      <c r="G482" s="33"/>
      <c r="H482" s="33">
        <v>0.02</v>
      </c>
      <c r="I482" s="33">
        <v>1.33</v>
      </c>
      <c r="J482" s="33"/>
      <c r="K482" s="33"/>
      <c r="L482" s="33"/>
      <c r="M482" s="33">
        <v>133.33000000000001</v>
      </c>
      <c r="N482" s="33">
        <v>111.11</v>
      </c>
      <c r="O482" s="33">
        <v>25.56</v>
      </c>
      <c r="P482" s="33">
        <v>2</v>
      </c>
      <c r="Q482" s="33"/>
      <c r="R482" s="33"/>
    </row>
    <row r="483" spans="1:20" hidden="1" x14ac:dyDescent="0.2">
      <c r="A483" s="5" t="s">
        <v>4</v>
      </c>
      <c r="B483" s="5" t="s">
        <v>5</v>
      </c>
      <c r="C483" s="6">
        <v>50</v>
      </c>
      <c r="D483" s="33">
        <v>3.95</v>
      </c>
      <c r="E483" s="33">
        <v>0.5</v>
      </c>
      <c r="F483" s="33">
        <v>24.15</v>
      </c>
      <c r="G483" s="33"/>
      <c r="H483" s="33">
        <v>0.05</v>
      </c>
      <c r="I483" s="33"/>
      <c r="J483" s="33"/>
      <c r="K483" s="33">
        <v>0.65</v>
      </c>
      <c r="L483" s="33"/>
      <c r="M483" s="33">
        <v>11.5</v>
      </c>
      <c r="N483" s="33">
        <v>43.5</v>
      </c>
      <c r="O483" s="33">
        <v>16.5</v>
      </c>
      <c r="P483" s="33">
        <v>0.55000000000000004</v>
      </c>
      <c r="Q483" s="33"/>
      <c r="R483" s="33"/>
    </row>
    <row r="484" spans="1:20" hidden="1" x14ac:dyDescent="0.2">
      <c r="A484" s="5"/>
      <c r="B484" s="7" t="s">
        <v>81</v>
      </c>
      <c r="C484" s="6"/>
      <c r="D484" s="33">
        <f t="shared" ref="D484:P484" si="25">SUM(D480:D483)</f>
        <v>17.72</v>
      </c>
      <c r="E484" s="33">
        <f t="shared" si="25"/>
        <v>13.959999999999999</v>
      </c>
      <c r="F484" s="33" t="e">
        <f t="shared" si="25"/>
        <v>#REF!</v>
      </c>
      <c r="G484" s="33"/>
      <c r="H484" s="33">
        <f t="shared" si="25"/>
        <v>0.38000000000000006</v>
      </c>
      <c r="I484" s="33">
        <f t="shared" si="25"/>
        <v>3.93</v>
      </c>
      <c r="J484" s="33">
        <f t="shared" si="25"/>
        <v>80</v>
      </c>
      <c r="K484" s="33">
        <f t="shared" si="25"/>
        <v>1.73</v>
      </c>
      <c r="L484" s="33"/>
      <c r="M484" s="33">
        <f t="shared" si="25"/>
        <v>430.23</v>
      </c>
      <c r="N484" s="33">
        <f t="shared" si="25"/>
        <v>571.36</v>
      </c>
      <c r="O484" s="33">
        <f t="shared" si="25"/>
        <v>145.76</v>
      </c>
      <c r="P484" s="33">
        <f t="shared" si="25"/>
        <v>5.53</v>
      </c>
      <c r="Q484" s="33"/>
      <c r="R484" s="33"/>
    </row>
    <row r="485" spans="1:20" hidden="1" x14ac:dyDescent="0.2">
      <c r="A485" s="1"/>
      <c r="B485" s="1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20" hidden="1" x14ac:dyDescent="0.2">
      <c r="A486" s="27" t="s">
        <v>21</v>
      </c>
      <c r="B486" s="1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20" hidden="1" x14ac:dyDescent="0.2">
      <c r="A487" s="55">
        <v>1</v>
      </c>
      <c r="B487" s="8">
        <v>2</v>
      </c>
      <c r="C487" s="8">
        <v>3</v>
      </c>
      <c r="D487" s="8">
        <v>5</v>
      </c>
      <c r="E487" s="8">
        <v>7</v>
      </c>
      <c r="F487" s="8">
        <v>9</v>
      </c>
      <c r="G487" s="8"/>
      <c r="H487" s="8">
        <v>14</v>
      </c>
      <c r="I487" s="8">
        <v>15</v>
      </c>
      <c r="J487" s="8">
        <v>16</v>
      </c>
      <c r="K487" s="8">
        <v>17</v>
      </c>
      <c r="L487" s="8"/>
      <c r="M487" s="8">
        <v>18</v>
      </c>
      <c r="N487" s="8">
        <v>19</v>
      </c>
      <c r="O487" s="8">
        <v>20</v>
      </c>
      <c r="P487" s="8">
        <v>21</v>
      </c>
      <c r="Q487" s="8"/>
      <c r="R487" s="8"/>
    </row>
    <row r="488" spans="1:20" hidden="1" x14ac:dyDescent="0.2">
      <c r="A488" s="5">
        <v>20</v>
      </c>
      <c r="B488" s="63" t="s">
        <v>104</v>
      </c>
      <c r="C488" s="6">
        <v>100</v>
      </c>
      <c r="D488" s="33">
        <v>0.67</v>
      </c>
      <c r="E488" s="33">
        <v>6.09</v>
      </c>
      <c r="F488" s="33">
        <v>1.81</v>
      </c>
      <c r="G488" s="33"/>
      <c r="H488" s="33">
        <v>0.03</v>
      </c>
      <c r="I488" s="33">
        <v>6.65</v>
      </c>
      <c r="J488" s="33"/>
      <c r="K488" s="33">
        <v>2.74</v>
      </c>
      <c r="L488" s="33"/>
      <c r="M488" s="33">
        <v>16.149999999999999</v>
      </c>
      <c r="N488" s="33">
        <v>28.62</v>
      </c>
      <c r="O488" s="33">
        <v>13.3</v>
      </c>
      <c r="P488" s="33">
        <v>0.48</v>
      </c>
      <c r="Q488" s="33"/>
      <c r="R488" s="33"/>
    </row>
    <row r="489" spans="1:20" hidden="1" x14ac:dyDescent="0.2">
      <c r="A489" s="5">
        <v>98</v>
      </c>
      <c r="B489" s="5" t="s">
        <v>64</v>
      </c>
      <c r="C489" s="6">
        <v>300</v>
      </c>
      <c r="D489" s="33">
        <v>3.24</v>
      </c>
      <c r="E489" s="33">
        <v>3.33</v>
      </c>
      <c r="F489" s="33">
        <v>25</v>
      </c>
      <c r="G489" s="33"/>
      <c r="H489" s="33">
        <v>7.0000000000000007E-2</v>
      </c>
      <c r="I489" s="33">
        <v>12</v>
      </c>
      <c r="J489" s="33"/>
      <c r="K489" s="33"/>
      <c r="L489" s="33"/>
      <c r="M489" s="33">
        <v>59.1</v>
      </c>
      <c r="N489" s="33">
        <v>67</v>
      </c>
      <c r="O489" s="33">
        <v>31.8</v>
      </c>
      <c r="P489" s="33">
        <v>0.93</v>
      </c>
      <c r="Q489" s="33"/>
      <c r="R489" s="33"/>
    </row>
    <row r="490" spans="1:20" hidden="1" x14ac:dyDescent="0.2">
      <c r="A490" s="5">
        <v>259</v>
      </c>
      <c r="B490" s="5" t="s">
        <v>65</v>
      </c>
      <c r="C490" s="6">
        <v>350</v>
      </c>
      <c r="D490" s="33">
        <v>28.35</v>
      </c>
      <c r="E490" s="33">
        <v>36.65</v>
      </c>
      <c r="F490" s="33">
        <v>60.79</v>
      </c>
      <c r="G490" s="33"/>
      <c r="H490" s="33">
        <v>0.62</v>
      </c>
      <c r="I490" s="33">
        <v>42.82</v>
      </c>
      <c r="J490" s="33"/>
      <c r="K490" s="33">
        <v>2.4700000000000002</v>
      </c>
      <c r="L490" s="33"/>
      <c r="M490" s="33">
        <v>55.38</v>
      </c>
      <c r="N490" s="33">
        <v>159</v>
      </c>
      <c r="O490" s="33">
        <v>86.47</v>
      </c>
      <c r="P490" s="33">
        <v>6.79</v>
      </c>
      <c r="Q490" s="33"/>
      <c r="R490" s="33"/>
    </row>
    <row r="491" spans="1:20" hidden="1" x14ac:dyDescent="0.2">
      <c r="A491" s="5">
        <v>389</v>
      </c>
      <c r="B491" s="5" t="s">
        <v>46</v>
      </c>
      <c r="C491" s="6">
        <v>200</v>
      </c>
      <c r="D491" s="33">
        <v>1</v>
      </c>
      <c r="E491" s="33">
        <v>0.2</v>
      </c>
      <c r="F491" s="33">
        <v>20.2</v>
      </c>
      <c r="G491" s="33"/>
      <c r="H491" s="33">
        <v>0.02</v>
      </c>
      <c r="I491" s="33">
        <v>4</v>
      </c>
      <c r="J491" s="33"/>
      <c r="K491" s="33">
        <v>0.2</v>
      </c>
      <c r="L491" s="33"/>
      <c r="M491" s="33">
        <v>14</v>
      </c>
      <c r="N491" s="33">
        <v>14</v>
      </c>
      <c r="O491" s="33">
        <v>8</v>
      </c>
      <c r="P491" s="33">
        <v>2.8</v>
      </c>
      <c r="Q491" s="33"/>
      <c r="R491" s="33"/>
    </row>
    <row r="492" spans="1:20" hidden="1" x14ac:dyDescent="0.2">
      <c r="A492" s="5" t="s">
        <v>4</v>
      </c>
      <c r="B492" s="5" t="s">
        <v>23</v>
      </c>
      <c r="C492" s="6">
        <v>60</v>
      </c>
      <c r="D492" s="33">
        <v>3.36</v>
      </c>
      <c r="E492" s="33">
        <v>0.66</v>
      </c>
      <c r="F492" s="33">
        <v>29.64</v>
      </c>
      <c r="G492" s="33"/>
      <c r="H492" s="33">
        <v>7.0000000000000007E-2</v>
      </c>
      <c r="I492" s="33"/>
      <c r="J492" s="33"/>
      <c r="K492" s="33">
        <v>0.54</v>
      </c>
      <c r="L492" s="33"/>
      <c r="M492" s="33">
        <v>13.8</v>
      </c>
      <c r="N492" s="33">
        <v>63.6</v>
      </c>
      <c r="O492" s="33">
        <v>15</v>
      </c>
      <c r="P492" s="33">
        <v>1.86</v>
      </c>
      <c r="Q492" s="33"/>
      <c r="R492" s="33"/>
    </row>
    <row r="493" spans="1:20" hidden="1" x14ac:dyDescent="0.2">
      <c r="A493" s="5" t="s">
        <v>4</v>
      </c>
      <c r="B493" s="5" t="s">
        <v>5</v>
      </c>
      <c r="C493" s="6">
        <v>50</v>
      </c>
      <c r="D493" s="33">
        <v>3.95</v>
      </c>
      <c r="E493" s="33">
        <v>0.5</v>
      </c>
      <c r="F493" s="33">
        <v>24.15</v>
      </c>
      <c r="G493" s="33"/>
      <c r="H493" s="33">
        <v>0.05</v>
      </c>
      <c r="I493" s="33"/>
      <c r="J493" s="33"/>
      <c r="K493" s="33">
        <v>0.65</v>
      </c>
      <c r="L493" s="33"/>
      <c r="M493" s="33">
        <v>11.5</v>
      </c>
      <c r="N493" s="33">
        <v>43.5</v>
      </c>
      <c r="O493" s="33">
        <v>16.5</v>
      </c>
      <c r="P493" s="33">
        <v>0.55000000000000004</v>
      </c>
      <c r="Q493" s="33"/>
      <c r="R493" s="33"/>
    </row>
    <row r="494" spans="1:20" hidden="1" outlineLevel="1" x14ac:dyDescent="0.2">
      <c r="A494" s="5">
        <v>341</v>
      </c>
      <c r="B494" s="9" t="s">
        <v>54</v>
      </c>
      <c r="C494" s="6">
        <v>100</v>
      </c>
      <c r="D494" s="33">
        <v>1.279968</v>
      </c>
      <c r="E494" s="33">
        <v>0.27999299999999999</v>
      </c>
      <c r="F494" s="33">
        <v>11.573043999999999</v>
      </c>
      <c r="G494" s="33"/>
      <c r="H494" s="33">
        <v>5.3331999999999997E-2</v>
      </c>
      <c r="I494" s="33">
        <v>85.717857000000009</v>
      </c>
      <c r="J494" s="33">
        <v>0</v>
      </c>
      <c r="K494" s="33">
        <v>0.27999299999999999</v>
      </c>
      <c r="L494" s="33"/>
      <c r="M494" s="33">
        <v>48.572118999999994</v>
      </c>
      <c r="N494" s="33">
        <v>32.852511999999997</v>
      </c>
      <c r="O494" s="33">
        <v>18.572868999999997</v>
      </c>
      <c r="P494" s="33">
        <v>0.42665599999999998</v>
      </c>
      <c r="Q494" s="33"/>
      <c r="R494" s="33"/>
    </row>
    <row r="495" spans="1:20" hidden="1" collapsed="1" x14ac:dyDescent="0.2">
      <c r="A495" s="5"/>
      <c r="B495" s="7" t="s">
        <v>25</v>
      </c>
      <c r="C495" s="6"/>
      <c r="D495" s="33">
        <f t="shared" ref="D495:P495" si="26">SUM(D488:D494)</f>
        <v>41.849968000000004</v>
      </c>
      <c r="E495" s="33">
        <f t="shared" si="26"/>
        <v>47.709992999999997</v>
      </c>
      <c r="F495" s="33">
        <f t="shared" si="26"/>
        <v>173.16304400000001</v>
      </c>
      <c r="G495" s="33"/>
      <c r="H495" s="33">
        <f t="shared" si="26"/>
        <v>0.91333200000000014</v>
      </c>
      <c r="I495" s="33">
        <f t="shared" si="26"/>
        <v>151.18785700000001</v>
      </c>
      <c r="J495" s="33">
        <f t="shared" si="26"/>
        <v>0</v>
      </c>
      <c r="K495" s="33">
        <f t="shared" si="26"/>
        <v>6.8799930000000016</v>
      </c>
      <c r="L495" s="33"/>
      <c r="M495" s="33">
        <f t="shared" si="26"/>
        <v>218.50211899999999</v>
      </c>
      <c r="N495" s="33">
        <f t="shared" si="26"/>
        <v>408.57251200000002</v>
      </c>
      <c r="O495" s="33">
        <f t="shared" si="26"/>
        <v>189.64286899999999</v>
      </c>
      <c r="P495" s="33">
        <f t="shared" si="26"/>
        <v>13.836656</v>
      </c>
      <c r="Q495" s="33"/>
      <c r="R495" s="33"/>
    </row>
    <row r="496" spans="1:20" ht="15" hidden="1" x14ac:dyDescent="0.2">
      <c r="A496" s="5"/>
      <c r="B496" s="7" t="s">
        <v>26</v>
      </c>
      <c r="C496" s="6"/>
      <c r="D496" s="15">
        <f t="shared" ref="D496:P496" si="27">D495+D484</f>
        <v>59.569968000000003</v>
      </c>
      <c r="E496" s="15">
        <f t="shared" si="27"/>
        <v>61.669992999999998</v>
      </c>
      <c r="F496" s="15" t="e">
        <f t="shared" si="27"/>
        <v>#REF!</v>
      </c>
      <c r="G496" s="15"/>
      <c r="H496" s="15">
        <f t="shared" si="27"/>
        <v>1.2933320000000001</v>
      </c>
      <c r="I496" s="15">
        <f t="shared" si="27"/>
        <v>155.11785700000001</v>
      </c>
      <c r="J496" s="15">
        <f t="shared" si="27"/>
        <v>80</v>
      </c>
      <c r="K496" s="15">
        <f t="shared" si="27"/>
        <v>8.6099930000000011</v>
      </c>
      <c r="L496" s="15"/>
      <c r="M496" s="15">
        <f t="shared" si="27"/>
        <v>648.73211900000001</v>
      </c>
      <c r="N496" s="15">
        <f t="shared" si="27"/>
        <v>979.93251200000009</v>
      </c>
      <c r="O496" s="15">
        <f t="shared" si="27"/>
        <v>335.40286900000001</v>
      </c>
      <c r="P496" s="15">
        <f t="shared" si="27"/>
        <v>19.366655999999999</v>
      </c>
      <c r="Q496" s="15"/>
      <c r="R496" s="15"/>
    </row>
    <row r="497" spans="1:18" hidden="1" x14ac:dyDescent="0.2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" hidden="1" x14ac:dyDescent="0.2">
      <c r="A498" s="35" t="s">
        <v>78</v>
      </c>
      <c r="B498" s="1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idden="1" x14ac:dyDescent="0.2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idden="1" x14ac:dyDescent="0.2">
      <c r="A500" s="27" t="s">
        <v>32</v>
      </c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idden="1" x14ac:dyDescent="0.2">
      <c r="A501" s="55">
        <v>1</v>
      </c>
      <c r="B501" s="8">
        <v>2</v>
      </c>
      <c r="C501" s="8">
        <v>3</v>
      </c>
      <c r="D501" s="8">
        <v>5</v>
      </c>
      <c r="E501" s="8">
        <v>7</v>
      </c>
      <c r="F501" s="8">
        <v>9</v>
      </c>
      <c r="G501" s="8"/>
      <c r="H501" s="8">
        <v>14</v>
      </c>
      <c r="I501" s="8">
        <v>15</v>
      </c>
      <c r="J501" s="8">
        <v>16</v>
      </c>
      <c r="K501" s="8">
        <v>17</v>
      </c>
      <c r="L501" s="8"/>
      <c r="M501" s="8">
        <v>18</v>
      </c>
      <c r="N501" s="8">
        <v>19</v>
      </c>
      <c r="O501" s="8">
        <v>20</v>
      </c>
      <c r="P501" s="8">
        <v>21</v>
      </c>
      <c r="Q501" s="8"/>
      <c r="R501" s="8"/>
    </row>
    <row r="502" spans="1:18" hidden="1" x14ac:dyDescent="0.2">
      <c r="A502" s="5">
        <v>222</v>
      </c>
      <c r="B502" s="5" t="s">
        <v>48</v>
      </c>
      <c r="C502" s="6">
        <v>200</v>
      </c>
      <c r="D502" s="33">
        <v>15.3</v>
      </c>
      <c r="E502" s="33">
        <v>23.2</v>
      </c>
      <c r="F502" s="33">
        <v>40.200000000000003</v>
      </c>
      <c r="G502" s="33"/>
      <c r="H502" s="33">
        <v>0.12</v>
      </c>
      <c r="I502" s="33">
        <v>0.4</v>
      </c>
      <c r="J502" s="33">
        <v>120</v>
      </c>
      <c r="K502" s="33">
        <v>1.6</v>
      </c>
      <c r="L502" s="33"/>
      <c r="M502" s="33">
        <v>260</v>
      </c>
      <c r="N502" s="33">
        <v>233.23</v>
      </c>
      <c r="O502" s="33">
        <v>44</v>
      </c>
      <c r="P502" s="33">
        <v>1.8</v>
      </c>
      <c r="Q502" s="33"/>
      <c r="R502" s="33"/>
    </row>
    <row r="503" spans="1:18" hidden="1" x14ac:dyDescent="0.2">
      <c r="A503" s="5" t="s">
        <v>4</v>
      </c>
      <c r="B503" s="5" t="s">
        <v>67</v>
      </c>
      <c r="C503" s="6">
        <v>20</v>
      </c>
      <c r="D503" s="33">
        <v>1.42</v>
      </c>
      <c r="E503" s="33">
        <v>1</v>
      </c>
      <c r="F503" s="33">
        <v>11.04</v>
      </c>
      <c r="G503" s="33"/>
      <c r="H503" s="33">
        <v>0.01</v>
      </c>
      <c r="I503" s="33">
        <v>0.2</v>
      </c>
      <c r="J503" s="33">
        <v>5</v>
      </c>
      <c r="K503" s="33">
        <v>0.02</v>
      </c>
      <c r="L503" s="33"/>
      <c r="M503" s="33">
        <v>63.4</v>
      </c>
      <c r="N503" s="33">
        <v>15.8</v>
      </c>
      <c r="O503" s="33">
        <v>6.8</v>
      </c>
      <c r="P503" s="33">
        <v>0.04</v>
      </c>
      <c r="Q503" s="33"/>
      <c r="R503" s="33"/>
    </row>
    <row r="504" spans="1:18" hidden="1" x14ac:dyDescent="0.2">
      <c r="A504" s="5">
        <v>377</v>
      </c>
      <c r="B504" s="17" t="s">
        <v>33</v>
      </c>
      <c r="C504" s="6" t="s">
        <v>107</v>
      </c>
      <c r="D504" s="33">
        <v>0.53</v>
      </c>
      <c r="E504" s="33"/>
      <c r="F504" s="33">
        <v>9.8699999999999992</v>
      </c>
      <c r="G504" s="33"/>
      <c r="H504" s="33"/>
      <c r="I504" s="33">
        <v>2.13</v>
      </c>
      <c r="J504" s="33"/>
      <c r="K504" s="33"/>
      <c r="L504" s="33"/>
      <c r="M504" s="33">
        <v>15.33</v>
      </c>
      <c r="N504" s="33">
        <v>23.2</v>
      </c>
      <c r="O504" s="33">
        <v>12.27</v>
      </c>
      <c r="P504" s="33">
        <v>2.13</v>
      </c>
      <c r="Q504" s="33"/>
      <c r="R504" s="33"/>
    </row>
    <row r="505" spans="1:18" hidden="1" x14ac:dyDescent="0.2">
      <c r="A505" s="5" t="s">
        <v>4</v>
      </c>
      <c r="B505" s="17" t="s">
        <v>5</v>
      </c>
      <c r="C505" s="6">
        <v>50</v>
      </c>
      <c r="D505" s="33">
        <v>3.95</v>
      </c>
      <c r="E505" s="33">
        <v>0.5</v>
      </c>
      <c r="F505" s="33">
        <v>24.15</v>
      </c>
      <c r="G505" s="33"/>
      <c r="H505" s="33">
        <v>0.05</v>
      </c>
      <c r="I505" s="33"/>
      <c r="J505" s="33"/>
      <c r="K505" s="33">
        <v>0.65</v>
      </c>
      <c r="L505" s="33"/>
      <c r="M505" s="33">
        <v>11.5</v>
      </c>
      <c r="N505" s="33">
        <v>43.5</v>
      </c>
      <c r="O505" s="33">
        <v>16.5</v>
      </c>
      <c r="P505" s="33">
        <v>0.55000000000000004</v>
      </c>
      <c r="Q505" s="33"/>
      <c r="R505" s="33"/>
    </row>
    <row r="506" spans="1:18" hidden="1" x14ac:dyDescent="0.2">
      <c r="A506" s="5"/>
      <c r="B506" s="11" t="s">
        <v>81</v>
      </c>
      <c r="C506" s="6"/>
      <c r="D506" s="33">
        <f t="shared" ref="D506:P506" si="28">SUM(D502:D505)</f>
        <v>21.2</v>
      </c>
      <c r="E506" s="33">
        <f t="shared" si="28"/>
        <v>24.7</v>
      </c>
      <c r="F506" s="33">
        <f t="shared" si="28"/>
        <v>85.259999999999991</v>
      </c>
      <c r="G506" s="33"/>
      <c r="H506" s="33">
        <f t="shared" si="28"/>
        <v>0.18</v>
      </c>
      <c r="I506" s="33">
        <f t="shared" si="28"/>
        <v>2.73</v>
      </c>
      <c r="J506" s="33">
        <f t="shared" si="28"/>
        <v>125</v>
      </c>
      <c r="K506" s="33">
        <f t="shared" si="28"/>
        <v>2.27</v>
      </c>
      <c r="L506" s="33"/>
      <c r="M506" s="33">
        <f t="shared" si="28"/>
        <v>350.22999999999996</v>
      </c>
      <c r="N506" s="33">
        <f t="shared" si="28"/>
        <v>315.73</v>
      </c>
      <c r="O506" s="33">
        <f t="shared" si="28"/>
        <v>79.569999999999993</v>
      </c>
      <c r="P506" s="33">
        <f t="shared" si="28"/>
        <v>4.5199999999999996</v>
      </c>
      <c r="Q506" s="33"/>
      <c r="R506" s="33"/>
    </row>
    <row r="507" spans="1:18" hidden="1" x14ac:dyDescent="0.2">
      <c r="A507" s="1"/>
      <c r="B507" s="18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idden="1" x14ac:dyDescent="0.2">
      <c r="A508" s="27" t="s">
        <v>21</v>
      </c>
      <c r="B508" s="18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idden="1" x14ac:dyDescent="0.2">
      <c r="A509" s="55">
        <v>1</v>
      </c>
      <c r="B509" s="8">
        <v>2</v>
      </c>
      <c r="C509" s="8">
        <v>3</v>
      </c>
      <c r="D509" s="8">
        <v>5</v>
      </c>
      <c r="E509" s="8">
        <v>7</v>
      </c>
      <c r="F509" s="8">
        <v>9</v>
      </c>
      <c r="G509" s="8"/>
      <c r="H509" s="8">
        <v>14</v>
      </c>
      <c r="I509" s="8">
        <v>15</v>
      </c>
      <c r="J509" s="8">
        <v>16</v>
      </c>
      <c r="K509" s="8">
        <v>17</v>
      </c>
      <c r="L509" s="8"/>
      <c r="M509" s="8">
        <v>18</v>
      </c>
      <c r="N509" s="8">
        <v>19</v>
      </c>
      <c r="O509" s="8">
        <v>20</v>
      </c>
      <c r="P509" s="8">
        <v>21</v>
      </c>
      <c r="Q509" s="8"/>
      <c r="R509" s="8"/>
    </row>
    <row r="510" spans="1:18" hidden="1" x14ac:dyDescent="0.2">
      <c r="A510" s="5">
        <v>45</v>
      </c>
      <c r="B510" s="17" t="s">
        <v>73</v>
      </c>
      <c r="C510" s="6">
        <v>100</v>
      </c>
      <c r="D510" s="33">
        <v>1.33</v>
      </c>
      <c r="E510" s="33">
        <v>6.08</v>
      </c>
      <c r="F510" s="33">
        <v>8.52</v>
      </c>
      <c r="G510" s="33"/>
      <c r="H510" s="33">
        <v>0.02</v>
      </c>
      <c r="I510" s="33">
        <v>24.43</v>
      </c>
      <c r="J510" s="33"/>
      <c r="K510" s="33">
        <v>2.31</v>
      </c>
      <c r="L510" s="33"/>
      <c r="M510" s="33">
        <v>43</v>
      </c>
      <c r="N510" s="33">
        <v>28.32</v>
      </c>
      <c r="O510" s="33">
        <v>16</v>
      </c>
      <c r="P510" s="33">
        <v>0.52</v>
      </c>
      <c r="Q510" s="33"/>
      <c r="R510" s="33"/>
    </row>
    <row r="511" spans="1:18" hidden="1" x14ac:dyDescent="0.2">
      <c r="A511" s="5">
        <v>96</v>
      </c>
      <c r="B511" s="5" t="s">
        <v>44</v>
      </c>
      <c r="C511" s="6">
        <v>250</v>
      </c>
      <c r="D511" s="33">
        <v>2.6</v>
      </c>
      <c r="E511" s="33">
        <v>2.5</v>
      </c>
      <c r="F511" s="33">
        <v>16.98</v>
      </c>
      <c r="G511" s="33"/>
      <c r="H511" s="33">
        <v>0.1</v>
      </c>
      <c r="I511" s="33">
        <v>7.5</v>
      </c>
      <c r="J511" s="33"/>
      <c r="K511" s="33">
        <v>2.4</v>
      </c>
      <c r="L511" s="33"/>
      <c r="M511" s="33">
        <v>38.5</v>
      </c>
      <c r="N511" s="33">
        <v>115.45</v>
      </c>
      <c r="O511" s="33">
        <v>31.75</v>
      </c>
      <c r="P511" s="33">
        <v>1</v>
      </c>
      <c r="Q511" s="33"/>
      <c r="R511" s="33"/>
    </row>
    <row r="512" spans="1:18" hidden="1" x14ac:dyDescent="0.2">
      <c r="A512" s="5">
        <v>280</v>
      </c>
      <c r="B512" s="17" t="s">
        <v>68</v>
      </c>
      <c r="C512" s="6">
        <v>105</v>
      </c>
      <c r="D512" s="33">
        <v>21.32</v>
      </c>
      <c r="E512" s="33">
        <v>9.93</v>
      </c>
      <c r="F512" s="33">
        <v>0.87</v>
      </c>
      <c r="G512" s="33"/>
      <c r="H512" s="33">
        <v>0.08</v>
      </c>
      <c r="I512" s="33">
        <v>1</v>
      </c>
      <c r="J512" s="33">
        <v>20</v>
      </c>
      <c r="K512" s="33">
        <v>1.2</v>
      </c>
      <c r="L512" s="33"/>
      <c r="M512" s="33">
        <v>14.74</v>
      </c>
      <c r="N512" s="33">
        <v>219.3</v>
      </c>
      <c r="O512" s="33">
        <v>26.88</v>
      </c>
      <c r="P512" s="33">
        <v>3.34</v>
      </c>
      <c r="Q512" s="33"/>
      <c r="R512" s="33"/>
    </row>
    <row r="513" spans="1:18" hidden="1" x14ac:dyDescent="0.2">
      <c r="A513" s="5">
        <v>321</v>
      </c>
      <c r="B513" s="17" t="s">
        <v>39</v>
      </c>
      <c r="C513" s="6">
        <v>200</v>
      </c>
      <c r="D513" s="33">
        <v>5.8</v>
      </c>
      <c r="E513" s="33">
        <v>4.8</v>
      </c>
      <c r="F513" s="33">
        <v>44.28</v>
      </c>
      <c r="G513" s="33"/>
      <c r="H513" s="33">
        <v>0.08</v>
      </c>
      <c r="I513" s="33">
        <v>43.2</v>
      </c>
      <c r="J513" s="33"/>
      <c r="K513" s="33">
        <v>2.2000000000000002</v>
      </c>
      <c r="L513" s="33"/>
      <c r="M513" s="33">
        <v>151.6</v>
      </c>
      <c r="N513" s="33">
        <v>119</v>
      </c>
      <c r="O513" s="33">
        <v>57.2</v>
      </c>
      <c r="P513" s="33">
        <v>4.5999999999999996</v>
      </c>
      <c r="Q513" s="33"/>
      <c r="R513" s="33"/>
    </row>
    <row r="514" spans="1:18" hidden="1" x14ac:dyDescent="0.2">
      <c r="A514" s="5">
        <v>349</v>
      </c>
      <c r="B514" s="17" t="s">
        <v>53</v>
      </c>
      <c r="C514" s="6">
        <v>200</v>
      </c>
      <c r="D514" s="33">
        <v>1.1599999999999999</v>
      </c>
      <c r="E514" s="33">
        <v>0.3</v>
      </c>
      <c r="F514" s="33">
        <v>47.26</v>
      </c>
      <c r="G514" s="33"/>
      <c r="H514" s="33">
        <v>0.02</v>
      </c>
      <c r="I514" s="33">
        <v>0.8</v>
      </c>
      <c r="J514" s="33"/>
      <c r="K514" s="33">
        <v>0.2</v>
      </c>
      <c r="L514" s="33"/>
      <c r="M514" s="33">
        <v>5.84</v>
      </c>
      <c r="N514" s="33">
        <v>46</v>
      </c>
      <c r="O514" s="33">
        <v>33</v>
      </c>
      <c r="P514" s="33">
        <v>0.96</v>
      </c>
      <c r="Q514" s="33"/>
      <c r="R514" s="33"/>
    </row>
    <row r="515" spans="1:18" hidden="1" x14ac:dyDescent="0.2">
      <c r="A515" s="5" t="s">
        <v>4</v>
      </c>
      <c r="B515" s="17" t="s">
        <v>23</v>
      </c>
      <c r="C515" s="6">
        <v>60</v>
      </c>
      <c r="D515" s="33">
        <v>3.36</v>
      </c>
      <c r="E515" s="33">
        <v>0.66</v>
      </c>
      <c r="F515" s="33">
        <v>29.64</v>
      </c>
      <c r="G515" s="33"/>
      <c r="H515" s="33">
        <v>7.0000000000000007E-2</v>
      </c>
      <c r="I515" s="33"/>
      <c r="J515" s="33"/>
      <c r="K515" s="33">
        <v>0.54</v>
      </c>
      <c r="L515" s="33"/>
      <c r="M515" s="33">
        <v>13.8</v>
      </c>
      <c r="N515" s="33">
        <v>63.6</v>
      </c>
      <c r="O515" s="33">
        <v>15</v>
      </c>
      <c r="P515" s="33">
        <v>1.86</v>
      </c>
      <c r="Q515" s="33"/>
      <c r="R515" s="33"/>
    </row>
    <row r="516" spans="1:18" hidden="1" x14ac:dyDescent="0.2">
      <c r="A516" s="5">
        <v>338</v>
      </c>
      <c r="B516" s="17" t="s">
        <v>24</v>
      </c>
      <c r="C516" s="6">
        <v>100</v>
      </c>
      <c r="D516" s="33">
        <v>1.5066289999999998</v>
      </c>
      <c r="E516" s="33">
        <v>0.50665399999999994</v>
      </c>
      <c r="F516" s="33">
        <v>20.999475</v>
      </c>
      <c r="G516" s="33"/>
      <c r="H516" s="33">
        <v>3.9999E-2</v>
      </c>
      <c r="I516" s="33">
        <v>9.9997499999999988</v>
      </c>
      <c r="J516" s="33">
        <v>0</v>
      </c>
      <c r="K516" s="33">
        <v>0.39998999999999996</v>
      </c>
      <c r="L516" s="33"/>
      <c r="M516" s="33">
        <v>7.9997999999999996</v>
      </c>
      <c r="N516" s="33">
        <v>27.999299999999998</v>
      </c>
      <c r="O516" s="33">
        <v>41.998950000000001</v>
      </c>
      <c r="P516" s="33">
        <v>0.59998499999999999</v>
      </c>
      <c r="Q516" s="33"/>
      <c r="R516" s="33"/>
    </row>
    <row r="517" spans="1:18" hidden="1" x14ac:dyDescent="0.2">
      <c r="A517" s="5"/>
      <c r="B517" s="11" t="s">
        <v>25</v>
      </c>
      <c r="C517" s="6"/>
      <c r="D517" s="33">
        <f t="shared" ref="D517:P517" si="29">SUM(D510:D516)</f>
        <v>37.076628999999997</v>
      </c>
      <c r="E517" s="33">
        <f t="shared" si="29"/>
        <v>24.776654000000001</v>
      </c>
      <c r="F517" s="33">
        <f t="shared" si="29"/>
        <v>168.549475</v>
      </c>
      <c r="G517" s="33"/>
      <c r="H517" s="33">
        <f t="shared" si="29"/>
        <v>0.40999900000000006</v>
      </c>
      <c r="I517" s="33">
        <f t="shared" si="29"/>
        <v>86.929749999999984</v>
      </c>
      <c r="J517" s="33">
        <f t="shared" si="29"/>
        <v>20</v>
      </c>
      <c r="K517" s="33">
        <f t="shared" si="29"/>
        <v>9.2499899999999986</v>
      </c>
      <c r="L517" s="33"/>
      <c r="M517" s="33">
        <f t="shared" si="29"/>
        <v>275.47979999999995</v>
      </c>
      <c r="N517" s="33">
        <f t="shared" si="29"/>
        <v>619.66930000000002</v>
      </c>
      <c r="O517" s="33">
        <f t="shared" si="29"/>
        <v>221.82894999999999</v>
      </c>
      <c r="P517" s="33">
        <f t="shared" si="29"/>
        <v>12.879984999999998</v>
      </c>
      <c r="Q517" s="33"/>
      <c r="R517" s="33"/>
    </row>
    <row r="518" spans="1:18" ht="15" hidden="1" x14ac:dyDescent="0.2">
      <c r="A518" s="5"/>
      <c r="B518" s="10" t="s">
        <v>26</v>
      </c>
      <c r="C518" s="6"/>
      <c r="D518" s="15">
        <f t="shared" ref="D518:P518" si="30">D517+D506</f>
        <v>58.276629</v>
      </c>
      <c r="E518" s="15">
        <f t="shared" si="30"/>
        <v>49.476653999999996</v>
      </c>
      <c r="F518" s="15">
        <f t="shared" si="30"/>
        <v>253.80947499999999</v>
      </c>
      <c r="G518" s="15"/>
      <c r="H518" s="15">
        <f t="shared" si="30"/>
        <v>0.58999900000000005</v>
      </c>
      <c r="I518" s="15">
        <f t="shared" si="30"/>
        <v>89.659749999999988</v>
      </c>
      <c r="J518" s="15">
        <f t="shared" si="30"/>
        <v>145</v>
      </c>
      <c r="K518" s="15">
        <f t="shared" si="30"/>
        <v>11.519989999999998</v>
      </c>
      <c r="L518" s="15"/>
      <c r="M518" s="15">
        <f t="shared" si="30"/>
        <v>625.70979999999986</v>
      </c>
      <c r="N518" s="15">
        <f t="shared" si="30"/>
        <v>935.39930000000004</v>
      </c>
      <c r="O518" s="15">
        <f t="shared" si="30"/>
        <v>301.39895000000001</v>
      </c>
      <c r="P518" s="15">
        <f t="shared" si="30"/>
        <v>17.399984999999997</v>
      </c>
      <c r="Q518" s="15"/>
      <c r="R518" s="15"/>
    </row>
    <row r="519" spans="1:18" hidden="1" x14ac:dyDescent="0.2">
      <c r="A519" s="1"/>
      <c r="B519" s="18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5" hidden="1" x14ac:dyDescent="0.2">
      <c r="A520" s="35" t="s">
        <v>79</v>
      </c>
      <c r="B520" s="18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idden="1" x14ac:dyDescent="0.2">
      <c r="A521" s="1"/>
      <c r="B521" s="18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idden="1" x14ac:dyDescent="0.2">
      <c r="A522" s="27" t="s">
        <v>32</v>
      </c>
      <c r="B522" s="18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idden="1" x14ac:dyDescent="0.2">
      <c r="A523" s="55">
        <v>1</v>
      </c>
      <c r="B523" s="8">
        <v>2</v>
      </c>
      <c r="C523" s="8">
        <v>3</v>
      </c>
      <c r="D523" s="8">
        <v>5</v>
      </c>
      <c r="E523" s="8">
        <v>7</v>
      </c>
      <c r="F523" s="8">
        <v>9</v>
      </c>
      <c r="G523" s="8"/>
      <c r="H523" s="8">
        <v>14</v>
      </c>
      <c r="I523" s="8">
        <v>15</v>
      </c>
      <c r="J523" s="8">
        <v>16</v>
      </c>
      <c r="K523" s="8">
        <v>17</v>
      </c>
      <c r="L523" s="8"/>
      <c r="M523" s="8">
        <v>18</v>
      </c>
      <c r="N523" s="8">
        <v>19</v>
      </c>
      <c r="O523" s="8">
        <v>20</v>
      </c>
      <c r="P523" s="8">
        <v>21</v>
      </c>
      <c r="Q523" s="8"/>
      <c r="R523" s="8"/>
    </row>
    <row r="524" spans="1:18" hidden="1" x14ac:dyDescent="0.2">
      <c r="A524" s="5">
        <v>183</v>
      </c>
      <c r="B524" s="17" t="s">
        <v>74</v>
      </c>
      <c r="C524" s="6">
        <v>250</v>
      </c>
      <c r="D524" s="33">
        <v>14</v>
      </c>
      <c r="E524" s="33">
        <v>10</v>
      </c>
      <c r="F524" s="33">
        <v>20</v>
      </c>
      <c r="G524" s="33"/>
      <c r="H524" s="33">
        <v>0.2</v>
      </c>
      <c r="I524" s="33"/>
      <c r="J524" s="33"/>
      <c r="K524" s="33">
        <v>2.25</v>
      </c>
      <c r="L524" s="33"/>
      <c r="M524" s="33">
        <v>30</v>
      </c>
      <c r="N524" s="33">
        <v>180</v>
      </c>
      <c r="O524" s="33">
        <v>122.5</v>
      </c>
      <c r="P524" s="33">
        <v>4</v>
      </c>
      <c r="Q524" s="33"/>
      <c r="R524" s="33"/>
    </row>
    <row r="525" spans="1:18" s="18" customFormat="1" hidden="1" x14ac:dyDescent="0.2">
      <c r="A525" s="14">
        <v>3</v>
      </c>
      <c r="B525" s="18" t="s">
        <v>98</v>
      </c>
      <c r="C525" s="28">
        <v>50</v>
      </c>
      <c r="D525" s="29">
        <v>5.8</v>
      </c>
      <c r="E525" s="29">
        <v>15</v>
      </c>
      <c r="F525" s="29">
        <v>14.83</v>
      </c>
      <c r="G525" s="29"/>
      <c r="H525" s="29">
        <v>0.04</v>
      </c>
      <c r="I525" s="29">
        <v>0.11</v>
      </c>
      <c r="J525" s="29">
        <v>59</v>
      </c>
      <c r="K525" s="29"/>
      <c r="L525" s="29"/>
      <c r="M525" s="29">
        <v>139.19999999999999</v>
      </c>
      <c r="N525" s="29">
        <v>96</v>
      </c>
      <c r="O525" s="29">
        <v>9.4499999999999993</v>
      </c>
      <c r="P525" s="29">
        <v>0.49</v>
      </c>
      <c r="Q525" s="29"/>
      <c r="R525" s="29"/>
    </row>
    <row r="526" spans="1:18" hidden="1" x14ac:dyDescent="0.2">
      <c r="A526" s="5">
        <v>379</v>
      </c>
      <c r="B526" s="17" t="s">
        <v>3</v>
      </c>
      <c r="C526" s="6">
        <v>200</v>
      </c>
      <c r="D526" s="33">
        <v>3.6</v>
      </c>
      <c r="E526" s="33">
        <v>2.67</v>
      </c>
      <c r="F526" s="33">
        <v>29.2</v>
      </c>
      <c r="G526" s="33"/>
      <c r="H526" s="33">
        <v>0.03</v>
      </c>
      <c r="I526" s="33">
        <v>1.47</v>
      </c>
      <c r="J526" s="33"/>
      <c r="K526" s="33"/>
      <c r="L526" s="33"/>
      <c r="M526" s="33">
        <v>158.66999999999999</v>
      </c>
      <c r="N526" s="33">
        <v>132</v>
      </c>
      <c r="O526" s="33">
        <v>29.33</v>
      </c>
      <c r="P526" s="33">
        <v>2.4</v>
      </c>
      <c r="Q526" s="33"/>
      <c r="R526" s="33"/>
    </row>
    <row r="527" spans="1:18" hidden="1" x14ac:dyDescent="0.2">
      <c r="A527" s="5" t="s">
        <v>4</v>
      </c>
      <c r="B527" s="17" t="s">
        <v>5</v>
      </c>
      <c r="C527" s="6">
        <v>50</v>
      </c>
      <c r="D527" s="33">
        <v>3.95</v>
      </c>
      <c r="E527" s="33">
        <v>0.5</v>
      </c>
      <c r="F527" s="33">
        <v>24.15</v>
      </c>
      <c r="G527" s="33"/>
      <c r="H527" s="33">
        <v>0.05</v>
      </c>
      <c r="I527" s="33"/>
      <c r="J527" s="33"/>
      <c r="K527" s="33">
        <v>0.65</v>
      </c>
      <c r="L527" s="33"/>
      <c r="M527" s="33">
        <v>11.5</v>
      </c>
      <c r="N527" s="33">
        <v>43.5</v>
      </c>
      <c r="O527" s="33">
        <v>16.5</v>
      </c>
      <c r="P527" s="33">
        <v>0.55000000000000004</v>
      </c>
      <c r="Q527" s="33"/>
      <c r="R527" s="33"/>
    </row>
    <row r="528" spans="1:18" hidden="1" x14ac:dyDescent="0.2">
      <c r="A528" s="5"/>
      <c r="B528" s="10" t="s">
        <v>81</v>
      </c>
      <c r="C528" s="6"/>
      <c r="D528" s="33">
        <f t="shared" ref="D528:P528" si="31">SUM(D524:D527)</f>
        <v>27.35</v>
      </c>
      <c r="E528" s="33">
        <f t="shared" si="31"/>
        <v>28.17</v>
      </c>
      <c r="F528" s="33">
        <f t="shared" si="31"/>
        <v>88.18</v>
      </c>
      <c r="G528" s="33"/>
      <c r="H528" s="33">
        <f t="shared" si="31"/>
        <v>0.32</v>
      </c>
      <c r="I528" s="33">
        <f t="shared" si="31"/>
        <v>1.58</v>
      </c>
      <c r="J528" s="33">
        <f t="shared" si="31"/>
        <v>59</v>
      </c>
      <c r="K528" s="33">
        <f t="shared" si="31"/>
        <v>2.9</v>
      </c>
      <c r="L528" s="33"/>
      <c r="M528" s="33">
        <f t="shared" si="31"/>
        <v>339.37</v>
      </c>
      <c r="N528" s="33">
        <f t="shared" si="31"/>
        <v>451.5</v>
      </c>
      <c r="O528" s="33">
        <f t="shared" si="31"/>
        <v>177.77999999999997</v>
      </c>
      <c r="P528" s="33">
        <f t="shared" si="31"/>
        <v>7.44</v>
      </c>
      <c r="Q528" s="33"/>
      <c r="R528" s="33"/>
    </row>
    <row r="529" spans="1:18" hidden="1" x14ac:dyDescent="0.2">
      <c r="A529" s="1"/>
      <c r="B529" s="18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idden="1" x14ac:dyDescent="0.2">
      <c r="A530" s="27" t="s">
        <v>21</v>
      </c>
      <c r="B530" s="18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idden="1" x14ac:dyDescent="0.2">
      <c r="A531" s="55">
        <v>1</v>
      </c>
      <c r="B531" s="8">
        <v>2</v>
      </c>
      <c r="C531" s="8">
        <v>3</v>
      </c>
      <c r="D531" s="8">
        <v>5</v>
      </c>
      <c r="E531" s="8">
        <v>7</v>
      </c>
      <c r="F531" s="8">
        <v>9</v>
      </c>
      <c r="G531" s="8"/>
      <c r="H531" s="8">
        <v>14</v>
      </c>
      <c r="I531" s="8">
        <v>15</v>
      </c>
      <c r="J531" s="8">
        <v>16</v>
      </c>
      <c r="K531" s="8">
        <v>17</v>
      </c>
      <c r="L531" s="8"/>
      <c r="M531" s="8">
        <v>18</v>
      </c>
      <c r="N531" s="8">
        <v>19</v>
      </c>
      <c r="O531" s="8">
        <v>20</v>
      </c>
      <c r="P531" s="8">
        <v>21</v>
      </c>
      <c r="Q531" s="8"/>
      <c r="R531" s="8"/>
    </row>
    <row r="532" spans="1:18" ht="15.75" hidden="1" customHeight="1" x14ac:dyDescent="0.2">
      <c r="A532" s="5">
        <v>23</v>
      </c>
      <c r="B532" s="64" t="s">
        <v>69</v>
      </c>
      <c r="C532" s="6">
        <v>100</v>
      </c>
      <c r="D532" s="33">
        <v>1.1100000000000001</v>
      </c>
      <c r="E532" s="33">
        <v>6.18</v>
      </c>
      <c r="F532" s="33">
        <v>4.62</v>
      </c>
      <c r="G532" s="33"/>
      <c r="H532" s="33">
        <v>0.09</v>
      </c>
      <c r="I532" s="33">
        <v>20.3</v>
      </c>
      <c r="J532" s="33"/>
      <c r="K532" s="33">
        <v>3.37</v>
      </c>
      <c r="L532" s="33"/>
      <c r="M532" s="33">
        <v>17.21</v>
      </c>
      <c r="N532" s="33">
        <v>32.119999999999997</v>
      </c>
      <c r="O532" s="33">
        <v>17.62</v>
      </c>
      <c r="P532" s="33">
        <v>0.83</v>
      </c>
      <c r="Q532" s="33"/>
      <c r="R532" s="33"/>
    </row>
    <row r="533" spans="1:18" hidden="1" x14ac:dyDescent="0.2">
      <c r="A533" s="5">
        <v>88</v>
      </c>
      <c r="B533" s="19" t="s">
        <v>56</v>
      </c>
      <c r="C533" s="6">
        <v>300</v>
      </c>
      <c r="D533" s="33">
        <v>3.16</v>
      </c>
      <c r="E533" s="33">
        <v>10.97</v>
      </c>
      <c r="F533" s="33">
        <v>9.75</v>
      </c>
      <c r="G533" s="33"/>
      <c r="H533" s="33">
        <v>0.09</v>
      </c>
      <c r="I533" s="33">
        <v>22.17</v>
      </c>
      <c r="J533" s="33"/>
      <c r="K533" s="33">
        <v>2.85</v>
      </c>
      <c r="L533" s="33"/>
      <c r="M533" s="33">
        <v>40.770000000000003</v>
      </c>
      <c r="N533" s="33">
        <v>46.91</v>
      </c>
      <c r="O533" s="33">
        <v>26.64</v>
      </c>
      <c r="P533" s="33">
        <v>0.99</v>
      </c>
      <c r="Q533" s="33"/>
      <c r="R533" s="33"/>
    </row>
    <row r="534" spans="1:18" hidden="1" x14ac:dyDescent="0.2">
      <c r="A534" s="5">
        <v>284</v>
      </c>
      <c r="B534" s="17" t="s">
        <v>70</v>
      </c>
      <c r="C534" s="6">
        <v>300</v>
      </c>
      <c r="D534" s="33">
        <v>21.19</v>
      </c>
      <c r="E534" s="33">
        <v>15.56</v>
      </c>
      <c r="F534" s="33">
        <v>61.25</v>
      </c>
      <c r="G534" s="33"/>
      <c r="H534" s="33">
        <v>0.17</v>
      </c>
      <c r="I534" s="33">
        <v>1.5</v>
      </c>
      <c r="J534" s="33">
        <v>75</v>
      </c>
      <c r="K534" s="33">
        <v>1.1299999999999999</v>
      </c>
      <c r="L534" s="33"/>
      <c r="M534" s="33">
        <v>90.38</v>
      </c>
      <c r="N534" s="33">
        <v>155</v>
      </c>
      <c r="O534" s="33">
        <v>70.13</v>
      </c>
      <c r="P534" s="33">
        <v>3</v>
      </c>
      <c r="Q534" s="33"/>
      <c r="R534" s="33"/>
    </row>
    <row r="535" spans="1:18" hidden="1" x14ac:dyDescent="0.2">
      <c r="A535" s="5">
        <v>342</v>
      </c>
      <c r="B535" s="19" t="s">
        <v>93</v>
      </c>
      <c r="C535" s="6">
        <v>200</v>
      </c>
      <c r="D535" s="33">
        <v>0.36</v>
      </c>
      <c r="E535" s="33">
        <v>0.04</v>
      </c>
      <c r="F535" s="33">
        <v>23.56</v>
      </c>
      <c r="G535" s="33"/>
      <c r="H535" s="33">
        <v>0.01</v>
      </c>
      <c r="I535" s="33">
        <v>1.8</v>
      </c>
      <c r="J535" s="33"/>
      <c r="K535" s="33">
        <v>0.4</v>
      </c>
      <c r="L535" s="33"/>
      <c r="M535" s="33">
        <v>11.8</v>
      </c>
      <c r="N535" s="33">
        <v>10.4</v>
      </c>
      <c r="O535" s="33">
        <v>3.2</v>
      </c>
      <c r="P535" s="33">
        <v>0.34</v>
      </c>
      <c r="Q535" s="33"/>
      <c r="R535" s="33"/>
    </row>
    <row r="536" spans="1:18" hidden="1" x14ac:dyDescent="0.2">
      <c r="A536" s="5" t="s">
        <v>4</v>
      </c>
      <c r="B536" s="19" t="s">
        <v>5</v>
      </c>
      <c r="C536" s="6">
        <v>30</v>
      </c>
      <c r="D536" s="33">
        <v>2.37</v>
      </c>
      <c r="E536" s="33">
        <v>0.3</v>
      </c>
      <c r="F536" s="33">
        <v>14.49</v>
      </c>
      <c r="G536" s="33"/>
      <c r="H536" s="33">
        <v>0.03</v>
      </c>
      <c r="I536" s="33"/>
      <c r="J536" s="33"/>
      <c r="K536" s="33">
        <v>0.39</v>
      </c>
      <c r="L536" s="33"/>
      <c r="M536" s="33">
        <v>6.9</v>
      </c>
      <c r="N536" s="33">
        <v>26.1</v>
      </c>
      <c r="O536" s="33">
        <v>9.9</v>
      </c>
      <c r="P536" s="33">
        <v>0.33</v>
      </c>
      <c r="Q536" s="33"/>
      <c r="R536" s="33"/>
    </row>
    <row r="537" spans="1:18" hidden="1" x14ac:dyDescent="0.2">
      <c r="A537" s="5" t="s">
        <v>4</v>
      </c>
      <c r="B537" s="19" t="s">
        <v>23</v>
      </c>
      <c r="C537" s="6">
        <v>60</v>
      </c>
      <c r="D537" s="33">
        <v>3.36</v>
      </c>
      <c r="E537" s="33">
        <v>0.66</v>
      </c>
      <c r="F537" s="33">
        <v>29.64</v>
      </c>
      <c r="G537" s="33"/>
      <c r="H537" s="33">
        <v>7.0000000000000007E-2</v>
      </c>
      <c r="I537" s="33"/>
      <c r="J537" s="33"/>
      <c r="K537" s="33">
        <v>0.54</v>
      </c>
      <c r="L537" s="33"/>
      <c r="M537" s="33">
        <v>13.8</v>
      </c>
      <c r="N537" s="33">
        <v>63.6</v>
      </c>
      <c r="O537" s="33">
        <v>15</v>
      </c>
      <c r="P537" s="33">
        <v>1.86</v>
      </c>
      <c r="Q537" s="33"/>
      <c r="R537" s="33"/>
    </row>
    <row r="538" spans="1:18" hidden="1" outlineLevel="1" x14ac:dyDescent="0.2">
      <c r="A538" s="55">
        <v>338</v>
      </c>
      <c r="B538" s="17" t="s">
        <v>6</v>
      </c>
      <c r="C538" s="28">
        <v>100</v>
      </c>
      <c r="D538" s="29">
        <v>0.39998999999999996</v>
      </c>
      <c r="E538" s="29">
        <v>0.39998999999999996</v>
      </c>
      <c r="F538" s="29">
        <v>9.7997549999999993</v>
      </c>
      <c r="G538" s="29"/>
      <c r="H538" s="29">
        <v>2.6665999999999999E-2</v>
      </c>
      <c r="I538" s="29">
        <v>9.9997499999999988</v>
      </c>
      <c r="J538" s="29">
        <v>0</v>
      </c>
      <c r="K538" s="29">
        <v>0.19999499999999998</v>
      </c>
      <c r="L538" s="29"/>
      <c r="M538" s="29">
        <v>15.999599999999999</v>
      </c>
      <c r="N538" s="29">
        <v>10.999725</v>
      </c>
      <c r="O538" s="29">
        <v>8.9997749999999996</v>
      </c>
      <c r="P538" s="29">
        <v>2.1999449999999996</v>
      </c>
      <c r="Q538" s="29"/>
      <c r="R538" s="29"/>
    </row>
    <row r="539" spans="1:18" hidden="1" collapsed="1" x14ac:dyDescent="0.2">
      <c r="A539" s="5"/>
      <c r="B539" s="20" t="s">
        <v>25</v>
      </c>
      <c r="C539" s="6"/>
      <c r="D539" s="33">
        <f t="shared" ref="D539:P539" si="32">SUM(D532:D538)</f>
        <v>31.94999</v>
      </c>
      <c r="E539" s="33">
        <f t="shared" si="32"/>
        <v>34.109989999999996</v>
      </c>
      <c r="F539" s="33">
        <f t="shared" si="32"/>
        <v>153.10975500000001</v>
      </c>
      <c r="G539" s="33"/>
      <c r="H539" s="33">
        <f t="shared" si="32"/>
        <v>0.48666600000000004</v>
      </c>
      <c r="I539" s="33">
        <f t="shared" si="32"/>
        <v>55.769749999999995</v>
      </c>
      <c r="J539" s="33">
        <f t="shared" si="32"/>
        <v>75</v>
      </c>
      <c r="K539" s="33">
        <f t="shared" si="32"/>
        <v>8.8799949999999992</v>
      </c>
      <c r="L539" s="33"/>
      <c r="M539" s="33">
        <f t="shared" si="32"/>
        <v>196.85960000000003</v>
      </c>
      <c r="N539" s="33">
        <f t="shared" si="32"/>
        <v>345.12972500000006</v>
      </c>
      <c r="O539" s="33">
        <f t="shared" si="32"/>
        <v>151.48977500000001</v>
      </c>
      <c r="P539" s="33">
        <f t="shared" si="32"/>
        <v>9.549945000000001</v>
      </c>
      <c r="Q539" s="33"/>
      <c r="R539" s="33"/>
    </row>
    <row r="540" spans="1:18" ht="15" hidden="1" x14ac:dyDescent="0.2">
      <c r="A540" s="5"/>
      <c r="B540" s="21" t="s">
        <v>26</v>
      </c>
      <c r="C540" s="6"/>
      <c r="D540" s="15">
        <f t="shared" ref="D540:P540" si="33">D539+D528</f>
        <v>59.299990000000001</v>
      </c>
      <c r="E540" s="15">
        <f t="shared" si="33"/>
        <v>62.279989999999998</v>
      </c>
      <c r="F540" s="15">
        <f t="shared" si="33"/>
        <v>241.28975500000001</v>
      </c>
      <c r="G540" s="15"/>
      <c r="H540" s="15">
        <f t="shared" si="33"/>
        <v>0.80666600000000011</v>
      </c>
      <c r="I540" s="15">
        <f t="shared" si="33"/>
        <v>57.349749999999993</v>
      </c>
      <c r="J540" s="15">
        <f t="shared" si="33"/>
        <v>134</v>
      </c>
      <c r="K540" s="15">
        <f t="shared" si="33"/>
        <v>11.779995</v>
      </c>
      <c r="L540" s="15"/>
      <c r="M540" s="15">
        <f t="shared" si="33"/>
        <v>536.2296</v>
      </c>
      <c r="N540" s="15">
        <f t="shared" si="33"/>
        <v>796.62972500000001</v>
      </c>
      <c r="O540" s="15">
        <f t="shared" si="33"/>
        <v>329.26977499999998</v>
      </c>
      <c r="P540" s="15">
        <f t="shared" si="33"/>
        <v>16.989945000000002</v>
      </c>
      <c r="Q540" s="15"/>
      <c r="R540" s="15"/>
    </row>
    <row r="541" spans="1:18" hidden="1" x14ac:dyDescent="0.2">
      <c r="A541" s="1"/>
      <c r="B541" s="18"/>
      <c r="C541" s="2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</row>
    <row r="542" spans="1:18" ht="15" hidden="1" x14ac:dyDescent="0.2">
      <c r="A542" s="35" t="s">
        <v>80</v>
      </c>
      <c r="B542" s="18"/>
      <c r="C542" s="2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</row>
    <row r="543" spans="1:18" hidden="1" x14ac:dyDescent="0.2">
      <c r="A543" s="1"/>
      <c r="B543" s="18"/>
      <c r="C543" s="2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</row>
    <row r="544" spans="1:18" hidden="1" x14ac:dyDescent="0.2">
      <c r="A544" s="27" t="s">
        <v>32</v>
      </c>
      <c r="B544" s="18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idden="1" x14ac:dyDescent="0.2">
      <c r="A545" s="55">
        <v>1</v>
      </c>
      <c r="B545" s="8">
        <v>2</v>
      </c>
      <c r="C545" s="8">
        <v>3</v>
      </c>
      <c r="D545" s="8">
        <v>5</v>
      </c>
      <c r="E545" s="8">
        <v>7</v>
      </c>
      <c r="F545" s="8">
        <v>9</v>
      </c>
      <c r="G545" s="8"/>
      <c r="H545" s="8">
        <v>14</v>
      </c>
      <c r="I545" s="8">
        <v>15</v>
      </c>
      <c r="J545" s="8">
        <v>16</v>
      </c>
      <c r="K545" s="8">
        <v>17</v>
      </c>
      <c r="L545" s="8"/>
      <c r="M545" s="8">
        <v>18</v>
      </c>
      <c r="N545" s="8">
        <v>19</v>
      </c>
      <c r="O545" s="8">
        <v>20</v>
      </c>
      <c r="P545" s="8">
        <v>21</v>
      </c>
      <c r="Q545" s="8"/>
      <c r="R545" s="8"/>
    </row>
    <row r="546" spans="1:18" hidden="1" x14ac:dyDescent="0.2">
      <c r="A546" s="5">
        <v>176</v>
      </c>
      <c r="B546" s="17" t="s">
        <v>72</v>
      </c>
      <c r="C546" s="6" t="s">
        <v>52</v>
      </c>
      <c r="D546" s="33">
        <v>4.2</v>
      </c>
      <c r="E546" s="33">
        <v>7.8</v>
      </c>
      <c r="F546" s="33">
        <v>32.97</v>
      </c>
      <c r="G546" s="33"/>
      <c r="H546" s="33">
        <v>0.11</v>
      </c>
      <c r="I546" s="33">
        <v>10.29</v>
      </c>
      <c r="J546" s="33">
        <v>29.4</v>
      </c>
      <c r="K546" s="33">
        <v>2.1</v>
      </c>
      <c r="L546" s="33"/>
      <c r="M546" s="33">
        <v>60.9</v>
      </c>
      <c r="N546" s="33">
        <v>65.099999999999994</v>
      </c>
      <c r="O546" s="33">
        <v>29.4</v>
      </c>
      <c r="P546" s="33">
        <v>1.05</v>
      </c>
      <c r="Q546" s="33"/>
      <c r="R546" s="33"/>
    </row>
    <row r="547" spans="1:18" hidden="1" x14ac:dyDescent="0.2">
      <c r="A547" s="55">
        <v>15</v>
      </c>
      <c r="B547" s="9" t="s">
        <v>1</v>
      </c>
      <c r="C547" s="28">
        <v>30</v>
      </c>
      <c r="D547" s="29">
        <v>6.96</v>
      </c>
      <c r="E547" s="29">
        <v>8.85</v>
      </c>
      <c r="F547" s="29" t="e">
        <f>SUM(#REF!)</f>
        <v>#REF!</v>
      </c>
      <c r="G547" s="29"/>
      <c r="H547" s="29">
        <v>0.01</v>
      </c>
      <c r="I547" s="29">
        <v>0.21</v>
      </c>
      <c r="J547" s="29">
        <v>78</v>
      </c>
      <c r="K547" s="29">
        <v>0.15</v>
      </c>
      <c r="L547" s="29"/>
      <c r="M547" s="29">
        <v>264</v>
      </c>
      <c r="N547" s="29">
        <v>150</v>
      </c>
      <c r="O547" s="29">
        <v>10.5</v>
      </c>
      <c r="P547" s="29">
        <v>0.3</v>
      </c>
      <c r="Q547" s="29"/>
      <c r="R547" s="29"/>
    </row>
    <row r="548" spans="1:18" hidden="1" x14ac:dyDescent="0.2">
      <c r="A548" s="55">
        <v>14</v>
      </c>
      <c r="B548" s="9" t="s">
        <v>2</v>
      </c>
      <c r="C548" s="28">
        <v>10</v>
      </c>
      <c r="D548" s="29">
        <v>0.1</v>
      </c>
      <c r="E548" s="29">
        <v>7.2</v>
      </c>
      <c r="F548" s="29" t="e">
        <f>SUM(#REF!)</f>
        <v>#REF!</v>
      </c>
      <c r="G548" s="29"/>
      <c r="H548" s="29">
        <v>0</v>
      </c>
      <c r="I548" s="29"/>
      <c r="J548" s="29">
        <v>40</v>
      </c>
      <c r="K548" s="29">
        <v>0.1</v>
      </c>
      <c r="L548" s="29"/>
      <c r="M548" s="29">
        <v>2.4</v>
      </c>
      <c r="N548" s="29">
        <v>3</v>
      </c>
      <c r="O548" s="29"/>
      <c r="P548" s="29"/>
      <c r="Q548" s="29"/>
      <c r="R548" s="29"/>
    </row>
    <row r="549" spans="1:18" hidden="1" x14ac:dyDescent="0.2">
      <c r="A549" s="5">
        <v>376</v>
      </c>
      <c r="B549" s="17" t="s">
        <v>41</v>
      </c>
      <c r="C549" s="6" t="s">
        <v>49</v>
      </c>
      <c r="D549" s="33">
        <v>0.53</v>
      </c>
      <c r="E549" s="33"/>
      <c r="F549" s="33">
        <v>9.4700000000000006</v>
      </c>
      <c r="G549" s="33"/>
      <c r="H549" s="33"/>
      <c r="I549" s="33">
        <v>0.27</v>
      </c>
      <c r="J549" s="33"/>
      <c r="K549" s="33"/>
      <c r="L549" s="33"/>
      <c r="M549" s="33">
        <v>13.6</v>
      </c>
      <c r="N549" s="33">
        <v>22.13</v>
      </c>
      <c r="O549" s="33">
        <v>11.73</v>
      </c>
      <c r="P549" s="33">
        <v>2.13</v>
      </c>
      <c r="Q549" s="33"/>
      <c r="R549" s="33"/>
    </row>
    <row r="550" spans="1:18" hidden="1" x14ac:dyDescent="0.2">
      <c r="A550" s="5">
        <v>338</v>
      </c>
      <c r="B550" s="17" t="s">
        <v>66</v>
      </c>
      <c r="C550" s="6">
        <v>100</v>
      </c>
      <c r="D550" s="33">
        <v>0.39998999999999996</v>
      </c>
      <c r="E550" s="33">
        <v>0.30665900000000001</v>
      </c>
      <c r="F550" s="33">
        <v>10.306409</v>
      </c>
      <c r="G550" s="33"/>
      <c r="H550" s="33">
        <v>2.6665999999999999E-2</v>
      </c>
      <c r="I550" s="33">
        <v>4.9998749999999994</v>
      </c>
      <c r="J550" s="33">
        <v>0</v>
      </c>
      <c r="K550" s="33">
        <v>0.39998999999999996</v>
      </c>
      <c r="L550" s="33"/>
      <c r="M550" s="33">
        <v>18.999524999999998</v>
      </c>
      <c r="N550" s="33">
        <v>15.999599999999999</v>
      </c>
      <c r="O550" s="33">
        <v>11.999699999999999</v>
      </c>
      <c r="P550" s="33">
        <v>2.3066089999999999</v>
      </c>
      <c r="Q550" s="33"/>
      <c r="R550" s="33"/>
    </row>
    <row r="551" spans="1:18" hidden="1" outlineLevel="1" x14ac:dyDescent="0.2">
      <c r="A551" s="5" t="s">
        <v>4</v>
      </c>
      <c r="B551" s="17" t="s">
        <v>5</v>
      </c>
      <c r="C551" s="28">
        <v>60</v>
      </c>
      <c r="D551" s="29">
        <v>4.74</v>
      </c>
      <c r="E551" s="29">
        <v>0.60000000000000009</v>
      </c>
      <c r="F551" s="29">
        <v>28.98</v>
      </c>
      <c r="G551" s="29"/>
      <c r="H551" s="29">
        <v>0.06</v>
      </c>
      <c r="I551" s="29">
        <v>0</v>
      </c>
      <c r="J551" s="29">
        <v>0</v>
      </c>
      <c r="K551" s="29">
        <v>0.78</v>
      </c>
      <c r="L551" s="29"/>
      <c r="M551" s="29">
        <v>13.799999999999999</v>
      </c>
      <c r="N551" s="29">
        <v>52.199999999999996</v>
      </c>
      <c r="O551" s="29">
        <v>19.799999999999997</v>
      </c>
      <c r="P551" s="29">
        <v>0.66000000000000014</v>
      </c>
      <c r="Q551" s="29"/>
      <c r="R551" s="29"/>
    </row>
    <row r="552" spans="1:18" hidden="1" collapsed="1" x14ac:dyDescent="0.2">
      <c r="A552" s="5"/>
      <c r="B552" s="10" t="s">
        <v>81</v>
      </c>
      <c r="C552" s="6"/>
      <c r="D552" s="33">
        <f t="shared" ref="D552:P552" si="34">SUM(D546:D551)</f>
        <v>16.92999</v>
      </c>
      <c r="E552" s="33">
        <f t="shared" si="34"/>
        <v>24.756658999999999</v>
      </c>
      <c r="F552" s="33" t="e">
        <f t="shared" si="34"/>
        <v>#REF!</v>
      </c>
      <c r="G552" s="33"/>
      <c r="H552" s="33">
        <f t="shared" si="34"/>
        <v>0.20666599999999999</v>
      </c>
      <c r="I552" s="33">
        <f t="shared" si="34"/>
        <v>15.769874999999999</v>
      </c>
      <c r="J552" s="33">
        <f t="shared" si="34"/>
        <v>147.4</v>
      </c>
      <c r="K552" s="33">
        <f t="shared" si="34"/>
        <v>3.5299899999999997</v>
      </c>
      <c r="L552" s="33"/>
      <c r="M552" s="33">
        <f t="shared" si="34"/>
        <v>373.69952499999999</v>
      </c>
      <c r="N552" s="33">
        <f t="shared" si="34"/>
        <v>308.42959999999999</v>
      </c>
      <c r="O552" s="33">
        <f t="shared" si="34"/>
        <v>83.429699999999997</v>
      </c>
      <c r="P552" s="33">
        <f t="shared" si="34"/>
        <v>6.4466090000000005</v>
      </c>
      <c r="Q552" s="33"/>
      <c r="R552" s="33"/>
    </row>
    <row r="553" spans="1:18" hidden="1" x14ac:dyDescent="0.2">
      <c r="A553" s="1"/>
      <c r="B553" s="18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idden="1" x14ac:dyDescent="0.2">
      <c r="A554" s="27" t="s">
        <v>21</v>
      </c>
      <c r="B554" s="18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idden="1" x14ac:dyDescent="0.2">
      <c r="A555" s="55">
        <v>1</v>
      </c>
      <c r="B555" s="8">
        <v>2</v>
      </c>
      <c r="C555" s="8">
        <v>3</v>
      </c>
      <c r="D555" s="8">
        <v>5</v>
      </c>
      <c r="E555" s="8">
        <v>7</v>
      </c>
      <c r="F555" s="8">
        <v>9</v>
      </c>
      <c r="G555" s="8"/>
      <c r="H555" s="8">
        <v>14</v>
      </c>
      <c r="I555" s="8">
        <v>15</v>
      </c>
      <c r="J555" s="8">
        <v>16</v>
      </c>
      <c r="K555" s="8">
        <v>17</v>
      </c>
      <c r="L555" s="8"/>
      <c r="M555" s="8">
        <v>18</v>
      </c>
      <c r="N555" s="8">
        <v>19</v>
      </c>
      <c r="O555" s="8">
        <v>20</v>
      </c>
      <c r="P555" s="8">
        <v>21</v>
      </c>
      <c r="Q555" s="8"/>
      <c r="R555" s="8"/>
    </row>
    <row r="556" spans="1:18" hidden="1" x14ac:dyDescent="0.2">
      <c r="A556" s="5">
        <v>54</v>
      </c>
      <c r="B556" s="19" t="s">
        <v>55</v>
      </c>
      <c r="C556" s="6">
        <v>100</v>
      </c>
      <c r="D556" s="33">
        <v>1.31</v>
      </c>
      <c r="E556" s="33">
        <v>7.16</v>
      </c>
      <c r="F556" s="33">
        <v>12.11</v>
      </c>
      <c r="G556" s="33"/>
      <c r="H556" s="33">
        <v>0.02</v>
      </c>
      <c r="I556" s="33">
        <v>8.56</v>
      </c>
      <c r="J556" s="33"/>
      <c r="K556" s="33">
        <v>2.3199999999999998</v>
      </c>
      <c r="L556" s="33"/>
      <c r="M556" s="33">
        <v>34.4</v>
      </c>
      <c r="N556" s="33">
        <v>37.130000000000003</v>
      </c>
      <c r="O556" s="33">
        <v>19.7</v>
      </c>
      <c r="P556" s="33">
        <v>1.72</v>
      </c>
      <c r="Q556" s="33"/>
      <c r="R556" s="33"/>
    </row>
    <row r="557" spans="1:18" hidden="1" x14ac:dyDescent="0.2">
      <c r="A557" s="5">
        <v>82</v>
      </c>
      <c r="B557" s="5" t="s">
        <v>63</v>
      </c>
      <c r="C557" s="6">
        <v>300</v>
      </c>
      <c r="D557" s="33">
        <v>2.19</v>
      </c>
      <c r="E557" s="33">
        <v>5.88</v>
      </c>
      <c r="F557" s="33">
        <v>37.44</v>
      </c>
      <c r="G557" s="33"/>
      <c r="H557" s="33">
        <v>0.06</v>
      </c>
      <c r="I557" s="33">
        <v>12.36</v>
      </c>
      <c r="J557" s="33"/>
      <c r="K557" s="33">
        <v>2.88</v>
      </c>
      <c r="L557" s="33"/>
      <c r="M557" s="33">
        <v>41.34</v>
      </c>
      <c r="N557" s="33">
        <v>63.63</v>
      </c>
      <c r="O557" s="33">
        <v>31.44</v>
      </c>
      <c r="P557" s="33">
        <v>1.41</v>
      </c>
      <c r="Q557" s="33"/>
      <c r="R557" s="33"/>
    </row>
    <row r="558" spans="1:18" hidden="1" x14ac:dyDescent="0.2">
      <c r="A558" s="5">
        <v>232</v>
      </c>
      <c r="B558" s="63" t="s">
        <v>106</v>
      </c>
      <c r="C558" s="6">
        <v>300</v>
      </c>
      <c r="D558" s="33">
        <v>28</v>
      </c>
      <c r="E558" s="33">
        <v>15.4</v>
      </c>
      <c r="F558" s="33">
        <v>10.5</v>
      </c>
      <c r="G558" s="33"/>
      <c r="H558" s="33">
        <v>0.11</v>
      </c>
      <c r="I558" s="33">
        <v>0.38</v>
      </c>
      <c r="J558" s="33">
        <v>166.88</v>
      </c>
      <c r="K558" s="33">
        <v>6.38</v>
      </c>
      <c r="L558" s="33"/>
      <c r="M558" s="33">
        <v>137.4</v>
      </c>
      <c r="N558" s="33">
        <v>456.38</v>
      </c>
      <c r="O558" s="33">
        <v>58.13</v>
      </c>
      <c r="P558" s="33">
        <v>1.88</v>
      </c>
      <c r="Q558" s="33"/>
      <c r="R558" s="33"/>
    </row>
    <row r="559" spans="1:18" hidden="1" x14ac:dyDescent="0.2">
      <c r="A559" s="5">
        <v>389</v>
      </c>
      <c r="B559" s="5" t="s">
        <v>46</v>
      </c>
      <c r="C559" s="6">
        <v>200</v>
      </c>
      <c r="D559" s="33">
        <v>1</v>
      </c>
      <c r="E559" s="33">
        <v>0.2</v>
      </c>
      <c r="F559" s="33">
        <v>20.2</v>
      </c>
      <c r="G559" s="33"/>
      <c r="H559" s="33">
        <v>0.02</v>
      </c>
      <c r="I559" s="33">
        <v>4</v>
      </c>
      <c r="J559" s="33"/>
      <c r="K559" s="33">
        <v>0.2</v>
      </c>
      <c r="L559" s="33"/>
      <c r="M559" s="33">
        <v>14</v>
      </c>
      <c r="N559" s="33">
        <v>14</v>
      </c>
      <c r="O559" s="33">
        <v>8</v>
      </c>
      <c r="P559" s="33">
        <v>2.8</v>
      </c>
      <c r="Q559" s="33"/>
      <c r="R559" s="33"/>
    </row>
    <row r="560" spans="1:18" hidden="1" x14ac:dyDescent="0.2">
      <c r="A560" s="5" t="s">
        <v>4</v>
      </c>
      <c r="B560" s="9" t="s">
        <v>47</v>
      </c>
      <c r="C560" s="6">
        <v>40</v>
      </c>
      <c r="D560" s="33">
        <v>3.4</v>
      </c>
      <c r="E560" s="33">
        <v>4.5199999999999996</v>
      </c>
      <c r="F560" s="33">
        <v>27.88</v>
      </c>
      <c r="G560" s="33"/>
      <c r="H560" s="33">
        <v>0.04</v>
      </c>
      <c r="I560" s="33">
        <v>0</v>
      </c>
      <c r="J560" s="33">
        <v>26</v>
      </c>
      <c r="K560" s="33">
        <v>0.52</v>
      </c>
      <c r="L560" s="33"/>
      <c r="M560" s="33">
        <v>16.399999999999999</v>
      </c>
      <c r="N560" s="33">
        <v>34.799999999999997</v>
      </c>
      <c r="O560" s="33">
        <v>6</v>
      </c>
      <c r="P560" s="33">
        <v>0.4</v>
      </c>
      <c r="Q560" s="33"/>
      <c r="R560" s="33"/>
    </row>
    <row r="561" spans="1:18" hidden="1" x14ac:dyDescent="0.2">
      <c r="A561" s="5" t="s">
        <v>4</v>
      </c>
      <c r="B561" s="19" t="s">
        <v>23</v>
      </c>
      <c r="C561" s="6">
        <v>60</v>
      </c>
      <c r="D561" s="33">
        <v>3.36</v>
      </c>
      <c r="E561" s="33">
        <v>0.66</v>
      </c>
      <c r="F561" s="33">
        <v>29.64</v>
      </c>
      <c r="G561" s="33"/>
      <c r="H561" s="33">
        <v>7.0000000000000007E-2</v>
      </c>
      <c r="I561" s="33"/>
      <c r="J561" s="33"/>
      <c r="K561" s="33">
        <v>0.54</v>
      </c>
      <c r="L561" s="33"/>
      <c r="M561" s="33">
        <v>13.8</v>
      </c>
      <c r="N561" s="33">
        <v>63.6</v>
      </c>
      <c r="O561" s="33">
        <v>15</v>
      </c>
      <c r="P561" s="33">
        <v>1.86</v>
      </c>
      <c r="Q561" s="33"/>
      <c r="R561" s="33"/>
    </row>
    <row r="562" spans="1:18" hidden="1" x14ac:dyDescent="0.2">
      <c r="A562" s="5"/>
      <c r="B562" s="20" t="s">
        <v>25</v>
      </c>
      <c r="C562" s="6"/>
      <c r="D562" s="33">
        <f t="shared" ref="D562:P562" si="35">SUM(D556:D561)</f>
        <v>39.26</v>
      </c>
      <c r="E562" s="33">
        <f t="shared" si="35"/>
        <v>33.819999999999993</v>
      </c>
      <c r="F562" s="33">
        <f t="shared" si="35"/>
        <v>137.76999999999998</v>
      </c>
      <c r="G562" s="33"/>
      <c r="H562" s="33">
        <f t="shared" si="35"/>
        <v>0.32</v>
      </c>
      <c r="I562" s="33">
        <f t="shared" si="35"/>
        <v>25.3</v>
      </c>
      <c r="J562" s="33">
        <f t="shared" si="35"/>
        <v>192.88</v>
      </c>
      <c r="K562" s="33">
        <f t="shared" si="35"/>
        <v>12.839999999999996</v>
      </c>
      <c r="L562" s="33"/>
      <c r="M562" s="33">
        <f t="shared" si="35"/>
        <v>257.34000000000003</v>
      </c>
      <c r="N562" s="33">
        <f t="shared" si="35"/>
        <v>669.54</v>
      </c>
      <c r="O562" s="33">
        <f t="shared" si="35"/>
        <v>138.27000000000001</v>
      </c>
      <c r="P562" s="33">
        <f t="shared" si="35"/>
        <v>10.069999999999999</v>
      </c>
      <c r="Q562" s="33"/>
      <c r="R562" s="33"/>
    </row>
    <row r="563" spans="1:18" ht="15" hidden="1" x14ac:dyDescent="0.2">
      <c r="A563" s="5"/>
      <c r="B563" s="21" t="s">
        <v>26</v>
      </c>
      <c r="C563" s="6"/>
      <c r="D563" s="15">
        <f t="shared" ref="D563:P563" si="36">D562+D552</f>
        <v>56.189989999999995</v>
      </c>
      <c r="E563" s="15">
        <f t="shared" si="36"/>
        <v>58.576658999999992</v>
      </c>
      <c r="F563" s="15" t="e">
        <f t="shared" si="36"/>
        <v>#REF!</v>
      </c>
      <c r="G563" s="15"/>
      <c r="H563" s="15">
        <f t="shared" si="36"/>
        <v>0.52666599999999997</v>
      </c>
      <c r="I563" s="15">
        <f t="shared" si="36"/>
        <v>41.069874999999996</v>
      </c>
      <c r="J563" s="15">
        <f t="shared" si="36"/>
        <v>340.28</v>
      </c>
      <c r="K563" s="15">
        <f t="shared" si="36"/>
        <v>16.369989999999994</v>
      </c>
      <c r="L563" s="15"/>
      <c r="M563" s="15">
        <f t="shared" si="36"/>
        <v>631.03952500000003</v>
      </c>
      <c r="N563" s="15">
        <f t="shared" si="36"/>
        <v>977.9695999999999</v>
      </c>
      <c r="O563" s="15">
        <f t="shared" si="36"/>
        <v>221.69970000000001</v>
      </c>
      <c r="P563" s="15">
        <f t="shared" si="36"/>
        <v>16.516608999999999</v>
      </c>
      <c r="Q563" s="15"/>
      <c r="R563" s="15"/>
    </row>
    <row r="564" spans="1:18" ht="54" hidden="1" customHeight="1" x14ac:dyDescent="0.2">
      <c r="A564" s="1"/>
      <c r="B564" s="18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2.75" hidden="1" customHeight="1" x14ac:dyDescent="0.2">
      <c r="C565" s="113"/>
      <c r="D565" s="62" t="s">
        <v>28</v>
      </c>
      <c r="E565" s="62" t="s">
        <v>10</v>
      </c>
      <c r="F565" s="109" t="s">
        <v>31</v>
      </c>
      <c r="G565" s="64"/>
      <c r="H565" s="106" t="s">
        <v>12</v>
      </c>
      <c r="I565" s="106"/>
      <c r="J565" s="106"/>
      <c r="K565" s="106"/>
      <c r="L565" s="62"/>
      <c r="M565" s="106" t="s">
        <v>13</v>
      </c>
      <c r="N565" s="106"/>
      <c r="O565" s="106"/>
      <c r="P565" s="106"/>
      <c r="Q565" s="62"/>
      <c r="R565" s="62"/>
    </row>
    <row r="566" spans="1:18" ht="16.5" hidden="1" x14ac:dyDescent="0.25">
      <c r="A566" s="47" t="s">
        <v>85</v>
      </c>
      <c r="B566" s="4" t="s">
        <v>96</v>
      </c>
      <c r="C566" s="113"/>
      <c r="D566" s="62" t="s">
        <v>14</v>
      </c>
      <c r="E566" s="62" t="s">
        <v>14</v>
      </c>
      <c r="F566" s="109"/>
      <c r="G566" s="64"/>
      <c r="H566" s="62" t="s">
        <v>30</v>
      </c>
      <c r="I566" s="62" t="s">
        <v>15</v>
      </c>
      <c r="J566" s="62" t="s">
        <v>16</v>
      </c>
      <c r="K566" s="62" t="s">
        <v>17</v>
      </c>
      <c r="L566" s="62"/>
      <c r="M566" s="62" t="s">
        <v>18</v>
      </c>
      <c r="N566" s="62" t="s">
        <v>19</v>
      </c>
      <c r="O566" s="62" t="s">
        <v>29</v>
      </c>
      <c r="P566" s="62" t="s">
        <v>20</v>
      </c>
      <c r="Q566" s="62"/>
      <c r="R566" s="62"/>
    </row>
    <row r="567" spans="1:18" ht="14.25" hidden="1" x14ac:dyDescent="0.2">
      <c r="A567" s="48"/>
      <c r="B567" s="49" t="s">
        <v>86</v>
      </c>
      <c r="C567" s="50"/>
      <c r="D567" s="6" t="e">
        <f>#REF!</f>
        <v>#REF!</v>
      </c>
      <c r="E567" s="6" t="e">
        <f>#REF!</f>
        <v>#REF!</v>
      </c>
      <c r="F567" s="6" t="e">
        <f>#REF!</f>
        <v>#REF!</v>
      </c>
      <c r="G567" s="6"/>
      <c r="H567" s="6" t="e">
        <f>#REF!</f>
        <v>#REF!</v>
      </c>
      <c r="I567" s="6" t="e">
        <f>#REF!</f>
        <v>#REF!</v>
      </c>
      <c r="J567" s="6" t="e">
        <f>#REF!</f>
        <v>#REF!</v>
      </c>
      <c r="K567" s="6" t="e">
        <f>#REF!</f>
        <v>#REF!</v>
      </c>
      <c r="L567" s="6"/>
      <c r="M567" s="6" t="e">
        <f>#REF!</f>
        <v>#REF!</v>
      </c>
      <c r="N567" s="6" t="e">
        <f>#REF!</f>
        <v>#REF!</v>
      </c>
      <c r="O567" s="6" t="e">
        <f>#REF!</f>
        <v>#REF!</v>
      </c>
      <c r="P567" s="6" t="e">
        <f>#REF!</f>
        <v>#REF!</v>
      </c>
      <c r="Q567" s="6"/>
      <c r="R567" s="6"/>
    </row>
    <row r="568" spans="1:18" hidden="1" x14ac:dyDescent="0.2">
      <c r="B568" s="49" t="s">
        <v>87</v>
      </c>
      <c r="C568" s="50"/>
      <c r="D568" s="51">
        <f t="shared" ref="D568:P568" si="37">D337</f>
        <v>54.149990000000003</v>
      </c>
      <c r="E568" s="51">
        <f t="shared" si="37"/>
        <v>54.606659000000001</v>
      </c>
      <c r="F568" s="51" t="e">
        <f t="shared" si="37"/>
        <v>#REF!</v>
      </c>
      <c r="G568" s="51"/>
      <c r="H568" s="51">
        <f t="shared" si="37"/>
        <v>0.86666600000000016</v>
      </c>
      <c r="I568" s="51">
        <f t="shared" si="37"/>
        <v>132.39987500000001</v>
      </c>
      <c r="J568" s="51">
        <f t="shared" si="37"/>
        <v>318.98</v>
      </c>
      <c r="K568" s="51">
        <f t="shared" si="37"/>
        <v>11.039990000000001</v>
      </c>
      <c r="L568" s="51"/>
      <c r="M568" s="51">
        <f t="shared" si="37"/>
        <v>588.069525</v>
      </c>
      <c r="N568" s="51">
        <f t="shared" si="37"/>
        <v>1038.8496</v>
      </c>
      <c r="O568" s="51">
        <f t="shared" si="37"/>
        <v>277.00970000000001</v>
      </c>
      <c r="P568" s="51">
        <f t="shared" si="37"/>
        <v>13.946609</v>
      </c>
      <c r="Q568" s="51"/>
      <c r="R568" s="51"/>
    </row>
    <row r="569" spans="1:18" hidden="1" x14ac:dyDescent="0.2">
      <c r="B569" s="49" t="s">
        <v>88</v>
      </c>
      <c r="C569" s="50"/>
      <c r="D569" s="51">
        <f t="shared" ref="D569:P569" si="38">D360</f>
        <v>55.039968000000002</v>
      </c>
      <c r="E569" s="51">
        <f t="shared" si="38"/>
        <v>53.549993000000001</v>
      </c>
      <c r="F569" s="51">
        <f t="shared" si="38"/>
        <v>226.66304400000001</v>
      </c>
      <c r="G569" s="51"/>
      <c r="H569" s="51">
        <f t="shared" si="38"/>
        <v>0.59333200000000008</v>
      </c>
      <c r="I569" s="51">
        <f t="shared" si="38"/>
        <v>209.097857</v>
      </c>
      <c r="J569" s="51">
        <f t="shared" si="38"/>
        <v>175</v>
      </c>
      <c r="K569" s="51">
        <f t="shared" si="38"/>
        <v>11.839993</v>
      </c>
      <c r="L569" s="51"/>
      <c r="M569" s="51">
        <f t="shared" si="38"/>
        <v>458.062119</v>
      </c>
      <c r="N569" s="51">
        <f t="shared" si="38"/>
        <v>710.64251200000001</v>
      </c>
      <c r="O569" s="51">
        <f t="shared" si="38"/>
        <v>275.96286900000001</v>
      </c>
      <c r="P569" s="51">
        <f t="shared" si="38"/>
        <v>77.266655999999983</v>
      </c>
      <c r="Q569" s="51"/>
      <c r="R569" s="51"/>
    </row>
    <row r="570" spans="1:18" hidden="1" x14ac:dyDescent="0.2">
      <c r="B570" s="49" t="s">
        <v>89</v>
      </c>
      <c r="C570" s="52"/>
      <c r="D570" s="51">
        <f t="shared" ref="D570:P570" si="39">D382</f>
        <v>67.706628999999992</v>
      </c>
      <c r="E570" s="51">
        <f t="shared" si="39"/>
        <v>57.106653999999992</v>
      </c>
      <c r="F570" s="51">
        <f t="shared" si="39"/>
        <v>234.489475</v>
      </c>
      <c r="G570" s="51"/>
      <c r="H570" s="51">
        <f t="shared" si="39"/>
        <v>0.90999900000000011</v>
      </c>
      <c r="I570" s="51">
        <f t="shared" si="39"/>
        <v>46.569749999999992</v>
      </c>
      <c r="J570" s="51">
        <f t="shared" si="39"/>
        <v>108.4</v>
      </c>
      <c r="K570" s="51">
        <f t="shared" si="39"/>
        <v>9.6199899999999996</v>
      </c>
      <c r="L570" s="51"/>
      <c r="M570" s="51">
        <f t="shared" si="39"/>
        <v>548.43979999999999</v>
      </c>
      <c r="N570" s="51">
        <f t="shared" si="39"/>
        <v>856.29930000000002</v>
      </c>
      <c r="O570" s="51">
        <f t="shared" si="39"/>
        <v>417.49894999999998</v>
      </c>
      <c r="P570" s="51">
        <f t="shared" si="39"/>
        <v>20.649985000000001</v>
      </c>
      <c r="Q570" s="51"/>
      <c r="R570" s="51"/>
    </row>
    <row r="571" spans="1:18" hidden="1" x14ac:dyDescent="0.2">
      <c r="B571" s="49" t="s">
        <v>90</v>
      </c>
      <c r="C571" s="50"/>
      <c r="D571" s="51">
        <f t="shared" ref="D571:P571" si="40">D404</f>
        <v>62.469989999999996</v>
      </c>
      <c r="E571" s="51">
        <f t="shared" si="40"/>
        <v>64.529989999999998</v>
      </c>
      <c r="F571" s="51">
        <f t="shared" si="40"/>
        <v>245.84975500000002</v>
      </c>
      <c r="G571" s="51"/>
      <c r="H571" s="51">
        <f t="shared" si="40"/>
        <v>0.62666600000000006</v>
      </c>
      <c r="I571" s="51">
        <f t="shared" si="40"/>
        <v>44.949749999999995</v>
      </c>
      <c r="J571" s="51">
        <f t="shared" si="40"/>
        <v>149</v>
      </c>
      <c r="K571" s="51">
        <f t="shared" si="40"/>
        <v>11.389994999999997</v>
      </c>
      <c r="L571" s="51"/>
      <c r="M571" s="51">
        <f t="shared" si="40"/>
        <v>544.43959999999993</v>
      </c>
      <c r="N571" s="51">
        <f t="shared" si="40"/>
        <v>750.2797250000001</v>
      </c>
      <c r="O571" s="51">
        <f t="shared" si="40"/>
        <v>232.969775</v>
      </c>
      <c r="P571" s="51">
        <f t="shared" si="40"/>
        <v>15.699944999999998</v>
      </c>
      <c r="Q571" s="51"/>
      <c r="R571" s="51"/>
    </row>
    <row r="572" spans="1:18" hidden="1" x14ac:dyDescent="0.2">
      <c r="B572" s="49" t="s">
        <v>91</v>
      </c>
      <c r="C572" s="50"/>
      <c r="D572" s="51">
        <f t="shared" ref="D572:P572" si="41">D428</f>
        <v>56.089967999999999</v>
      </c>
      <c r="E572" s="51">
        <f t="shared" si="41"/>
        <v>61.349992999999998</v>
      </c>
      <c r="F572" s="51" t="e">
        <f t="shared" si="41"/>
        <v>#REF!</v>
      </c>
      <c r="G572" s="51"/>
      <c r="H572" s="51">
        <f t="shared" si="41"/>
        <v>0.93333200000000016</v>
      </c>
      <c r="I572" s="51">
        <f t="shared" si="41"/>
        <v>248.80785700000001</v>
      </c>
      <c r="J572" s="51">
        <f t="shared" si="41"/>
        <v>263.31</v>
      </c>
      <c r="K572" s="51">
        <f t="shared" si="41"/>
        <v>8.9499929999999992</v>
      </c>
      <c r="L572" s="51"/>
      <c r="M572" s="51">
        <f t="shared" si="41"/>
        <v>577.78211899999997</v>
      </c>
      <c r="N572" s="51">
        <f t="shared" si="41"/>
        <v>852.29251199999999</v>
      </c>
      <c r="O572" s="51">
        <f t="shared" si="41"/>
        <v>340.07286899999997</v>
      </c>
      <c r="P572" s="51">
        <f t="shared" si="41"/>
        <v>14.946656000000001</v>
      </c>
      <c r="Q572" s="51"/>
      <c r="R572" s="51"/>
    </row>
    <row r="573" spans="1:18" hidden="1" x14ac:dyDescent="0.2">
      <c r="B573" s="49"/>
      <c r="C573" s="50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</row>
    <row r="574" spans="1:18" hidden="1" x14ac:dyDescent="0.2">
      <c r="B574" s="49" t="s">
        <v>86</v>
      </c>
      <c r="C574" s="50"/>
      <c r="D574" s="51">
        <f t="shared" ref="D574:P574" si="42">D452</f>
        <v>60.899990000000003</v>
      </c>
      <c r="E574" s="51">
        <f t="shared" si="42"/>
        <v>63.039989999999996</v>
      </c>
      <c r="F574" s="51" t="e">
        <f t="shared" si="42"/>
        <v>#REF!</v>
      </c>
      <c r="G574" s="51"/>
      <c r="H574" s="51">
        <f t="shared" si="42"/>
        <v>0.88666600000000018</v>
      </c>
      <c r="I574" s="51">
        <f t="shared" si="42"/>
        <v>93.099749999999986</v>
      </c>
      <c r="J574" s="51">
        <f t="shared" si="42"/>
        <v>222.6</v>
      </c>
      <c r="K574" s="51">
        <f t="shared" si="42"/>
        <v>10.909995</v>
      </c>
      <c r="L574" s="51"/>
      <c r="M574" s="51">
        <f t="shared" si="42"/>
        <v>540.33960000000002</v>
      </c>
      <c r="N574" s="51">
        <f t="shared" si="42"/>
        <v>889.36972500000002</v>
      </c>
      <c r="O574" s="51">
        <f t="shared" si="42"/>
        <v>196.73977499999998</v>
      </c>
      <c r="P574" s="51">
        <f t="shared" si="42"/>
        <v>73.769944999999993</v>
      </c>
      <c r="Q574" s="51"/>
      <c r="R574" s="51"/>
    </row>
    <row r="575" spans="1:18" hidden="1" x14ac:dyDescent="0.2">
      <c r="B575" s="49" t="s">
        <v>87</v>
      </c>
      <c r="C575" s="50"/>
      <c r="D575" s="51">
        <f t="shared" ref="D575:P575" si="43">D474</f>
        <v>58.819990000000011</v>
      </c>
      <c r="E575" s="51">
        <f t="shared" si="43"/>
        <v>54.066659000000001</v>
      </c>
      <c r="F575" s="51">
        <f t="shared" si="43"/>
        <v>237.48640899999998</v>
      </c>
      <c r="G575" s="51"/>
      <c r="H575" s="51">
        <f t="shared" si="43"/>
        <v>2.1466660000000002</v>
      </c>
      <c r="I575" s="51">
        <f t="shared" si="43"/>
        <v>69.969875000000002</v>
      </c>
      <c r="J575" s="51">
        <f t="shared" si="43"/>
        <v>83.36</v>
      </c>
      <c r="K575" s="51">
        <f t="shared" si="43"/>
        <v>11.049990000000001</v>
      </c>
      <c r="L575" s="51"/>
      <c r="M575" s="51">
        <f t="shared" si="43"/>
        <v>461.009525</v>
      </c>
      <c r="N575" s="51">
        <f t="shared" si="43"/>
        <v>727.91959999999995</v>
      </c>
      <c r="O575" s="51">
        <f t="shared" si="43"/>
        <v>268.24969999999996</v>
      </c>
      <c r="P575" s="51">
        <f t="shared" si="43"/>
        <v>13.776609000000001</v>
      </c>
      <c r="Q575" s="51"/>
      <c r="R575" s="51"/>
    </row>
    <row r="576" spans="1:18" hidden="1" x14ac:dyDescent="0.2">
      <c r="B576" s="49" t="s">
        <v>88</v>
      </c>
      <c r="C576" s="50"/>
      <c r="D576" s="51">
        <f t="shared" ref="D576:P576" si="44">D496</f>
        <v>59.569968000000003</v>
      </c>
      <c r="E576" s="51">
        <f t="shared" si="44"/>
        <v>61.669992999999998</v>
      </c>
      <c r="F576" s="51" t="e">
        <f t="shared" si="44"/>
        <v>#REF!</v>
      </c>
      <c r="G576" s="51"/>
      <c r="H576" s="51">
        <f t="shared" si="44"/>
        <v>1.2933320000000001</v>
      </c>
      <c r="I576" s="51">
        <f t="shared" si="44"/>
        <v>155.11785700000001</v>
      </c>
      <c r="J576" s="51">
        <f t="shared" si="44"/>
        <v>80</v>
      </c>
      <c r="K576" s="51">
        <f t="shared" si="44"/>
        <v>8.6099930000000011</v>
      </c>
      <c r="L576" s="51"/>
      <c r="M576" s="51">
        <f t="shared" si="44"/>
        <v>648.73211900000001</v>
      </c>
      <c r="N576" s="51">
        <f t="shared" si="44"/>
        <v>979.93251200000009</v>
      </c>
      <c r="O576" s="51">
        <f t="shared" si="44"/>
        <v>335.40286900000001</v>
      </c>
      <c r="P576" s="51">
        <f t="shared" si="44"/>
        <v>19.366655999999999</v>
      </c>
      <c r="Q576" s="51"/>
      <c r="R576" s="51"/>
    </row>
    <row r="577" spans="2:18" hidden="1" x14ac:dyDescent="0.2">
      <c r="B577" s="49" t="s">
        <v>89</v>
      </c>
      <c r="C577" s="50"/>
      <c r="D577" s="51">
        <f t="shared" ref="D577:P577" si="45">D518</f>
        <v>58.276629</v>
      </c>
      <c r="E577" s="51">
        <f t="shared" si="45"/>
        <v>49.476653999999996</v>
      </c>
      <c r="F577" s="51">
        <f t="shared" si="45"/>
        <v>253.80947499999999</v>
      </c>
      <c r="G577" s="51"/>
      <c r="H577" s="51">
        <f t="shared" si="45"/>
        <v>0.58999900000000005</v>
      </c>
      <c r="I577" s="51">
        <f t="shared" si="45"/>
        <v>89.659749999999988</v>
      </c>
      <c r="J577" s="51">
        <f t="shared" si="45"/>
        <v>145</v>
      </c>
      <c r="K577" s="51">
        <f t="shared" si="45"/>
        <v>11.519989999999998</v>
      </c>
      <c r="L577" s="51"/>
      <c r="M577" s="51">
        <f t="shared" si="45"/>
        <v>625.70979999999986</v>
      </c>
      <c r="N577" s="51">
        <f t="shared" si="45"/>
        <v>935.39930000000004</v>
      </c>
      <c r="O577" s="51">
        <f t="shared" si="45"/>
        <v>301.39895000000001</v>
      </c>
      <c r="P577" s="51">
        <f t="shared" si="45"/>
        <v>17.399984999999997</v>
      </c>
      <c r="Q577" s="51"/>
      <c r="R577" s="51"/>
    </row>
    <row r="578" spans="2:18" hidden="1" x14ac:dyDescent="0.2">
      <c r="B578" s="49" t="s">
        <v>90</v>
      </c>
      <c r="C578" s="50"/>
      <c r="D578" s="51">
        <f t="shared" ref="D578:P578" si="46">D540</f>
        <v>59.299990000000001</v>
      </c>
      <c r="E578" s="51">
        <f t="shared" si="46"/>
        <v>62.279989999999998</v>
      </c>
      <c r="F578" s="51">
        <f t="shared" si="46"/>
        <v>241.28975500000001</v>
      </c>
      <c r="G578" s="51"/>
      <c r="H578" s="51">
        <f t="shared" si="46"/>
        <v>0.80666600000000011</v>
      </c>
      <c r="I578" s="51">
        <f t="shared" si="46"/>
        <v>57.349749999999993</v>
      </c>
      <c r="J578" s="51">
        <f t="shared" si="46"/>
        <v>134</v>
      </c>
      <c r="K578" s="51">
        <f t="shared" si="46"/>
        <v>11.779995</v>
      </c>
      <c r="L578" s="51"/>
      <c r="M578" s="51">
        <f t="shared" si="46"/>
        <v>536.2296</v>
      </c>
      <c r="N578" s="51">
        <f t="shared" si="46"/>
        <v>796.62972500000001</v>
      </c>
      <c r="O578" s="51">
        <f t="shared" si="46"/>
        <v>329.26977499999998</v>
      </c>
      <c r="P578" s="51">
        <f t="shared" si="46"/>
        <v>16.989945000000002</v>
      </c>
      <c r="Q578" s="51"/>
      <c r="R578" s="51"/>
    </row>
    <row r="579" spans="2:18" hidden="1" x14ac:dyDescent="0.2">
      <c r="B579" s="49" t="s">
        <v>91</v>
      </c>
      <c r="C579" s="50"/>
      <c r="D579" s="51">
        <f t="shared" ref="D579:P579" si="47">D563</f>
        <v>56.189989999999995</v>
      </c>
      <c r="E579" s="51">
        <f t="shared" si="47"/>
        <v>58.576658999999992</v>
      </c>
      <c r="F579" s="51" t="e">
        <f t="shared" si="47"/>
        <v>#REF!</v>
      </c>
      <c r="G579" s="51"/>
      <c r="H579" s="51">
        <f t="shared" si="47"/>
        <v>0.52666599999999997</v>
      </c>
      <c r="I579" s="51">
        <f t="shared" si="47"/>
        <v>41.069874999999996</v>
      </c>
      <c r="J579" s="51">
        <f t="shared" si="47"/>
        <v>340.28</v>
      </c>
      <c r="K579" s="51">
        <f t="shared" si="47"/>
        <v>16.369989999999994</v>
      </c>
      <c r="L579" s="51"/>
      <c r="M579" s="51">
        <f t="shared" si="47"/>
        <v>631.03952500000003</v>
      </c>
      <c r="N579" s="51">
        <f t="shared" si="47"/>
        <v>977.9695999999999</v>
      </c>
      <c r="O579" s="51">
        <f t="shared" si="47"/>
        <v>221.69970000000001</v>
      </c>
      <c r="P579" s="51">
        <f t="shared" si="47"/>
        <v>16.516608999999999</v>
      </c>
      <c r="Q579" s="51"/>
      <c r="R579" s="51"/>
    </row>
    <row r="580" spans="2:18" hidden="1" x14ac:dyDescent="0.2">
      <c r="B580" s="49"/>
      <c r="C580" s="54"/>
    </row>
    <row r="581" spans="2:18" hidden="1" x14ac:dyDescent="0.2">
      <c r="B581" s="49" t="s">
        <v>92</v>
      </c>
      <c r="C581" s="50"/>
      <c r="D581" s="51" t="e">
        <f t="shared" ref="D581:P581" si="48">AVERAGE(D567:D579)</f>
        <v>#REF!</v>
      </c>
      <c r="E581" s="51" t="e">
        <f t="shared" si="48"/>
        <v>#REF!</v>
      </c>
      <c r="F581" s="51" t="e">
        <f t="shared" si="48"/>
        <v>#REF!</v>
      </c>
      <c r="G581" s="51"/>
      <c r="H581" s="51" t="e">
        <f t="shared" si="48"/>
        <v>#REF!</v>
      </c>
      <c r="I581" s="51" t="e">
        <f t="shared" si="48"/>
        <v>#REF!</v>
      </c>
      <c r="J581" s="51" t="e">
        <f t="shared" si="48"/>
        <v>#REF!</v>
      </c>
      <c r="K581" s="51" t="e">
        <f t="shared" si="48"/>
        <v>#REF!</v>
      </c>
      <c r="L581" s="51"/>
      <c r="M581" s="51" t="e">
        <f t="shared" si="48"/>
        <v>#REF!</v>
      </c>
      <c r="N581" s="51" t="e">
        <f t="shared" si="48"/>
        <v>#REF!</v>
      </c>
      <c r="O581" s="51" t="e">
        <f t="shared" si="48"/>
        <v>#REF!</v>
      </c>
      <c r="P581" s="51" t="e">
        <f t="shared" si="48"/>
        <v>#REF!</v>
      </c>
      <c r="Q581" s="51"/>
      <c r="R581" s="51"/>
    </row>
    <row r="582" spans="2:18" hidden="1" x14ac:dyDescent="0.2">
      <c r="B582" s="49"/>
      <c r="C582" s="54"/>
    </row>
    <row r="583" spans="2:18" hidden="1" x14ac:dyDescent="0.2"/>
    <row r="584" spans="2:18" hidden="1" x14ac:dyDescent="0.2"/>
    <row r="585" spans="2:18" hidden="1" x14ac:dyDescent="0.2"/>
    <row r="586" spans="2:18" hidden="1" x14ac:dyDescent="0.2">
      <c r="B586" s="4" t="s">
        <v>97</v>
      </c>
      <c r="D586" s="4" t="e">
        <f t="shared" ref="D586:D591" si="49">F567/D567</f>
        <v>#REF!</v>
      </c>
      <c r="E586" s="4" t="e">
        <f t="shared" ref="E586:E591" si="50">F567/E567</f>
        <v>#REF!</v>
      </c>
      <c r="M586" s="4" t="e">
        <f>N567/M567</f>
        <v>#REF!</v>
      </c>
    </row>
    <row r="587" spans="2:18" hidden="1" x14ac:dyDescent="0.2">
      <c r="D587" s="4" t="e">
        <f t="shared" si="49"/>
        <v>#REF!</v>
      </c>
      <c r="E587" s="4" t="e">
        <f t="shared" si="50"/>
        <v>#REF!</v>
      </c>
      <c r="M587" s="4">
        <f t="shared" ref="M587:M600" si="51">N568/M568</f>
        <v>1.7665421448254779</v>
      </c>
    </row>
    <row r="588" spans="2:18" hidden="1" x14ac:dyDescent="0.2">
      <c r="D588" s="4">
        <f t="shared" si="49"/>
        <v>4.1181536297404824</v>
      </c>
      <c r="E588" s="4">
        <f t="shared" si="50"/>
        <v>4.2327371359320258</v>
      </c>
      <c r="M588" s="4">
        <f t="shared" si="51"/>
        <v>1.551410785837106</v>
      </c>
    </row>
    <row r="589" spans="2:18" hidden="1" x14ac:dyDescent="0.2">
      <c r="D589" s="4">
        <f t="shared" si="49"/>
        <v>3.4633163467642145</v>
      </c>
      <c r="E589" s="4">
        <f t="shared" si="50"/>
        <v>4.1061672953207875</v>
      </c>
      <c r="M589" s="4">
        <f t="shared" si="51"/>
        <v>1.5613369051626087</v>
      </c>
    </row>
    <row r="590" spans="2:18" hidden="1" x14ac:dyDescent="0.2">
      <c r="D590" s="4">
        <f t="shared" si="49"/>
        <v>3.9354857428342798</v>
      </c>
      <c r="E590" s="4">
        <f t="shared" si="50"/>
        <v>3.8098526747021042</v>
      </c>
      <c r="M590" s="4">
        <f t="shared" si="51"/>
        <v>1.3780770630938679</v>
      </c>
    </row>
    <row r="591" spans="2:18" hidden="1" x14ac:dyDescent="0.2">
      <c r="D591" s="4" t="e">
        <f t="shared" si="49"/>
        <v>#REF!</v>
      </c>
      <c r="E591" s="4" t="e">
        <f t="shared" si="50"/>
        <v>#REF!</v>
      </c>
      <c r="M591" s="4">
        <f t="shared" si="51"/>
        <v>1.4751105719143933</v>
      </c>
    </row>
    <row r="592" spans="2:18" hidden="1" x14ac:dyDescent="0.2"/>
    <row r="593" spans="3:13" hidden="1" x14ac:dyDescent="0.2">
      <c r="D593" s="4" t="e">
        <f t="shared" ref="D593:D598" si="52">F574/D574</f>
        <v>#REF!</v>
      </c>
      <c r="E593" s="4" t="e">
        <f t="shared" ref="E593:E598" si="53">F574/E574</f>
        <v>#REF!</v>
      </c>
      <c r="M593" s="4">
        <f t="shared" si="51"/>
        <v>1.6459458551621979</v>
      </c>
    </row>
    <row r="594" spans="3:13" hidden="1" x14ac:dyDescent="0.2">
      <c r="D594" s="4">
        <f t="shared" si="52"/>
        <v>4.0375118900904257</v>
      </c>
      <c r="E594" s="4">
        <f t="shared" si="53"/>
        <v>4.3924742788342064</v>
      </c>
      <c r="M594" s="4">
        <f t="shared" si="51"/>
        <v>1.578968677490991</v>
      </c>
    </row>
    <row r="595" spans="3:13" hidden="1" x14ac:dyDescent="0.2">
      <c r="D595" s="4" t="e">
        <f t="shared" si="52"/>
        <v>#REF!</v>
      </c>
      <c r="E595" s="4" t="e">
        <f t="shared" si="53"/>
        <v>#REF!</v>
      </c>
      <c r="M595" s="4">
        <f t="shared" si="51"/>
        <v>1.5105349084773774</v>
      </c>
    </row>
    <row r="596" spans="3:13" hidden="1" x14ac:dyDescent="0.2">
      <c r="D596" s="4">
        <f t="shared" si="52"/>
        <v>4.3552532010731095</v>
      </c>
      <c r="E596" s="4">
        <f t="shared" si="53"/>
        <v>5.1298835810521872</v>
      </c>
      <c r="M596" s="4">
        <f t="shared" si="51"/>
        <v>1.4949411052855497</v>
      </c>
    </row>
    <row r="597" spans="3:13" hidden="1" x14ac:dyDescent="0.2">
      <c r="D597" s="4">
        <f t="shared" si="52"/>
        <v>4.0689678868411274</v>
      </c>
      <c r="E597" s="4">
        <f t="shared" si="53"/>
        <v>3.8742741448738194</v>
      </c>
      <c r="M597" s="4">
        <f t="shared" si="51"/>
        <v>1.4856131123682841</v>
      </c>
    </row>
    <row r="598" spans="3:13" hidden="1" x14ac:dyDescent="0.2">
      <c r="D598" s="4" t="e">
        <f t="shared" si="52"/>
        <v>#REF!</v>
      </c>
      <c r="E598" s="4" t="e">
        <f t="shared" si="53"/>
        <v>#REF!</v>
      </c>
      <c r="M598" s="4">
        <f t="shared" si="51"/>
        <v>1.5497755073265813</v>
      </c>
    </row>
    <row r="599" spans="3:13" hidden="1" x14ac:dyDescent="0.2"/>
    <row r="600" spans="3:13" hidden="1" x14ac:dyDescent="0.2">
      <c r="D600" s="4" t="e">
        <f>F581/D581</f>
        <v>#REF!</v>
      </c>
      <c r="E600" s="4" t="e">
        <f>F581/E581</f>
        <v>#REF!</v>
      </c>
      <c r="M600" s="4" t="e">
        <f t="shared" si="51"/>
        <v>#REF!</v>
      </c>
    </row>
    <row r="601" spans="3:13" ht="93" hidden="1" customHeight="1" x14ac:dyDescent="0.2">
      <c r="C601" s="6"/>
      <c r="D601" s="53"/>
      <c r="E601" s="112"/>
      <c r="F601" s="112"/>
      <c r="G601" s="66"/>
    </row>
    <row r="602" spans="3:13" hidden="1" x14ac:dyDescent="0.2">
      <c r="C602" s="6"/>
      <c r="D602" s="53" t="s">
        <v>103</v>
      </c>
      <c r="E602" s="61"/>
      <c r="F602" s="61" t="s">
        <v>100</v>
      </c>
      <c r="G602" s="67"/>
      <c r="H602" s="111"/>
      <c r="I602" s="111"/>
      <c r="J602" s="111"/>
      <c r="K602" s="111"/>
      <c r="L602" s="60"/>
    </row>
    <row r="603" spans="3:13" hidden="1" x14ac:dyDescent="0.2">
      <c r="C603" s="106" t="s">
        <v>101</v>
      </c>
      <c r="D603" s="53">
        <v>3000</v>
      </c>
      <c r="E603" s="65">
        <v>0.25</v>
      </c>
      <c r="F603" s="65">
        <v>0.3</v>
      </c>
      <c r="G603" s="68"/>
      <c r="H603" s="111"/>
      <c r="I603" s="111"/>
      <c r="J603" s="111"/>
      <c r="K603" s="111"/>
      <c r="L603" s="60"/>
    </row>
    <row r="604" spans="3:13" hidden="1" x14ac:dyDescent="0.2">
      <c r="C604" s="106"/>
      <c r="D604" s="53"/>
      <c r="E604" s="53">
        <f>D603*E603</f>
        <v>750</v>
      </c>
      <c r="F604" s="53">
        <f>D603*F603</f>
        <v>900</v>
      </c>
      <c r="G604" s="69"/>
      <c r="H604" s="111"/>
      <c r="I604" s="111"/>
      <c r="J604" s="111"/>
      <c r="K604" s="111"/>
      <c r="L604" s="60"/>
    </row>
    <row r="605" spans="3:13" hidden="1" x14ac:dyDescent="0.2">
      <c r="C605" s="106"/>
      <c r="D605" s="53"/>
      <c r="E605" s="53"/>
      <c r="F605" s="53"/>
      <c r="G605" s="69"/>
      <c r="H605" s="111"/>
      <c r="I605" s="111"/>
      <c r="J605" s="111"/>
      <c r="K605" s="111"/>
      <c r="L605" s="60"/>
    </row>
    <row r="606" spans="3:13" hidden="1" x14ac:dyDescent="0.2">
      <c r="C606" s="106"/>
      <c r="D606" s="53">
        <v>3450</v>
      </c>
      <c r="E606" s="65">
        <v>0.25</v>
      </c>
      <c r="F606" s="65">
        <v>0.3</v>
      </c>
      <c r="G606" s="68"/>
      <c r="H606" s="111"/>
      <c r="I606" s="111"/>
      <c r="J606" s="111"/>
      <c r="K606" s="111"/>
      <c r="L606" s="60"/>
    </row>
    <row r="607" spans="3:13" hidden="1" x14ac:dyDescent="0.2">
      <c r="C607" s="106"/>
      <c r="D607" s="53"/>
      <c r="E607" s="53">
        <f>D606*E606</f>
        <v>862.5</v>
      </c>
      <c r="F607" s="53">
        <f>D606*F606</f>
        <v>1035</v>
      </c>
      <c r="G607" s="69"/>
      <c r="H607" s="111"/>
      <c r="I607" s="111"/>
      <c r="J607" s="111"/>
      <c r="K607" s="111"/>
      <c r="L607" s="60"/>
    </row>
    <row r="608" spans="3:13" hidden="1" x14ac:dyDescent="0.2">
      <c r="C608" s="6"/>
      <c r="D608" s="53"/>
      <c r="E608" s="53"/>
      <c r="F608" s="53"/>
      <c r="G608" s="69"/>
    </row>
    <row r="609" spans="3:7" hidden="1" x14ac:dyDescent="0.2">
      <c r="C609" s="106" t="s">
        <v>102</v>
      </c>
      <c r="D609" s="53">
        <v>2600</v>
      </c>
      <c r="E609" s="65">
        <v>0.25</v>
      </c>
      <c r="F609" s="65">
        <v>0.3</v>
      </c>
      <c r="G609" s="68"/>
    </row>
    <row r="610" spans="3:7" hidden="1" x14ac:dyDescent="0.2">
      <c r="C610" s="106"/>
      <c r="D610" s="53"/>
      <c r="E610" s="53">
        <f>D609*E609</f>
        <v>650</v>
      </c>
      <c r="F610" s="53">
        <f>D609*F609</f>
        <v>780</v>
      </c>
      <c r="G610" s="69"/>
    </row>
    <row r="611" spans="3:7" hidden="1" x14ac:dyDescent="0.2">
      <c r="C611" s="106"/>
      <c r="D611" s="53"/>
      <c r="E611" s="53"/>
      <c r="F611" s="53"/>
      <c r="G611" s="69"/>
    </row>
    <row r="612" spans="3:7" hidden="1" x14ac:dyDescent="0.2">
      <c r="C612" s="106"/>
      <c r="D612" s="53">
        <v>2990</v>
      </c>
      <c r="E612" s="65">
        <v>0.25</v>
      </c>
      <c r="F612" s="65">
        <v>0.3</v>
      </c>
      <c r="G612" s="68"/>
    </row>
    <row r="613" spans="3:7" hidden="1" x14ac:dyDescent="0.2">
      <c r="C613" s="106"/>
      <c r="D613" s="53"/>
      <c r="E613" s="53">
        <f>D612*E612</f>
        <v>747.5</v>
      </c>
      <c r="F613" s="53">
        <f>D612*F612</f>
        <v>897</v>
      </c>
      <c r="G613" s="69"/>
    </row>
    <row r="614" spans="3:7" hidden="1" x14ac:dyDescent="0.2"/>
    <row r="615" spans="3:7" hidden="1" x14ac:dyDescent="0.2"/>
    <row r="616" spans="3:7" hidden="1" x14ac:dyDescent="0.2"/>
    <row r="617" spans="3:7" hidden="1" x14ac:dyDescent="0.2"/>
    <row r="618" spans="3:7" hidden="1" x14ac:dyDescent="0.2"/>
    <row r="619" spans="3:7" hidden="1" x14ac:dyDescent="0.2"/>
    <row r="620" spans="3:7" hidden="1" x14ac:dyDescent="0.2"/>
    <row r="621" spans="3:7" hidden="1" x14ac:dyDescent="0.2"/>
    <row r="622" spans="3:7" hidden="1" x14ac:dyDescent="0.2"/>
    <row r="623" spans="3:7" hidden="1" x14ac:dyDescent="0.2"/>
    <row r="624" spans="3:7" hidden="1" x14ac:dyDescent="0.2"/>
    <row r="625" hidden="1" x14ac:dyDescent="0.2"/>
  </sheetData>
  <mergeCells count="19">
    <mergeCell ref="E601:F601"/>
    <mergeCell ref="H602:K607"/>
    <mergeCell ref="C603:C607"/>
    <mergeCell ref="C609:C613"/>
    <mergeCell ref="G3:G4"/>
    <mergeCell ref="H3:L3"/>
    <mergeCell ref="M3:R3"/>
    <mergeCell ref="S3:S4"/>
    <mergeCell ref="T3:T4"/>
    <mergeCell ref="C565:C566"/>
    <mergeCell ref="F565:F566"/>
    <mergeCell ref="H565:K565"/>
    <mergeCell ref="M565:P565"/>
    <mergeCell ref="F3:F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7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9"/>
  <sheetViews>
    <sheetView tabSelected="1" zoomScale="85" zoomScaleNormal="85" workbookViewId="0">
      <pane ySplit="5" topLeftCell="A6" activePane="bottomLeft" state="frozen"/>
      <selection activeCell="B38" sqref="B38"/>
      <selection pane="bottomLeft" activeCell="I40" sqref="I40"/>
    </sheetView>
  </sheetViews>
  <sheetFormatPr defaultRowHeight="12.75" outlineLevelRow="1" x14ac:dyDescent="0.2"/>
  <cols>
    <col min="1" max="1" width="9.140625" style="26"/>
    <col min="2" max="2" width="41.42578125" style="4" bestFit="1" customWidth="1"/>
    <col min="3" max="3" width="8.5703125" style="23" bestFit="1" customWidth="1"/>
    <col min="4" max="4" width="12" style="4" bestFit="1" customWidth="1"/>
    <col min="5" max="6" width="7.140625" style="4" customWidth="1"/>
    <col min="7" max="7" width="13.28515625" style="4" customWidth="1"/>
    <col min="8" max="9" width="7.140625" style="4" customWidth="1"/>
    <col min="10" max="10" width="8.42578125" style="4" bestFit="1" customWidth="1"/>
    <col min="11" max="12" width="7.140625" style="4" customWidth="1"/>
    <col min="13" max="14" width="8.5703125" style="4" bestFit="1" customWidth="1"/>
    <col min="15" max="15" width="9.7109375" style="4" customWidth="1"/>
    <col min="16" max="18" width="7.140625" style="4" customWidth="1"/>
    <col min="19" max="19" width="13.7109375" style="4" bestFit="1" customWidth="1"/>
    <col min="20" max="20" width="28.5703125" style="4" bestFit="1" customWidth="1"/>
    <col min="21" max="16384" width="9.140625" style="4"/>
  </cols>
  <sheetData>
    <row r="1" spans="1:20" x14ac:dyDescent="0.2">
      <c r="B1" s="22" t="s">
        <v>95</v>
      </c>
      <c r="D1" s="4" t="s">
        <v>172</v>
      </c>
      <c r="F1" s="4" t="s">
        <v>177</v>
      </c>
    </row>
    <row r="3" spans="1:20" x14ac:dyDescent="0.2">
      <c r="A3" s="105" t="s">
        <v>112</v>
      </c>
      <c r="B3" s="106" t="s">
        <v>8</v>
      </c>
      <c r="C3" s="107" t="s">
        <v>9</v>
      </c>
      <c r="D3" s="106" t="s">
        <v>28</v>
      </c>
      <c r="E3" s="106" t="s">
        <v>10</v>
      </c>
      <c r="F3" s="109" t="s">
        <v>11</v>
      </c>
      <c r="G3" s="110" t="s">
        <v>27</v>
      </c>
      <c r="H3" s="106" t="s">
        <v>12</v>
      </c>
      <c r="I3" s="106"/>
      <c r="J3" s="106"/>
      <c r="K3" s="106"/>
      <c r="L3" s="106"/>
      <c r="M3" s="106" t="s">
        <v>13</v>
      </c>
      <c r="N3" s="106"/>
      <c r="O3" s="106"/>
      <c r="P3" s="106"/>
      <c r="Q3" s="106"/>
      <c r="R3" s="106"/>
      <c r="S3" s="105" t="s">
        <v>7</v>
      </c>
      <c r="T3" s="108" t="s">
        <v>113</v>
      </c>
    </row>
    <row r="4" spans="1:20" x14ac:dyDescent="0.2">
      <c r="A4" s="105"/>
      <c r="B4" s="106"/>
      <c r="C4" s="107"/>
      <c r="D4" s="106"/>
      <c r="E4" s="106"/>
      <c r="F4" s="109"/>
      <c r="G4" s="110"/>
      <c r="H4" s="62" t="s">
        <v>30</v>
      </c>
      <c r="I4" s="62" t="s">
        <v>15</v>
      </c>
      <c r="J4" s="62" t="s">
        <v>16</v>
      </c>
      <c r="K4" s="62" t="s">
        <v>17</v>
      </c>
      <c r="L4" s="62" t="s">
        <v>109</v>
      </c>
      <c r="M4" s="62" t="s">
        <v>18</v>
      </c>
      <c r="N4" s="62" t="s">
        <v>19</v>
      </c>
      <c r="O4" s="62" t="s">
        <v>29</v>
      </c>
      <c r="P4" s="62" t="s">
        <v>20</v>
      </c>
      <c r="Q4" s="62" t="s">
        <v>110</v>
      </c>
      <c r="R4" s="62" t="s">
        <v>111</v>
      </c>
      <c r="S4" s="105"/>
      <c r="T4" s="108"/>
    </row>
    <row r="5" spans="1:20" s="24" customFormat="1" x14ac:dyDescent="0.2">
      <c r="A5" s="55"/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7" spans="1:20" ht="15" x14ac:dyDescent="0.2">
      <c r="A7" s="25" t="s">
        <v>79</v>
      </c>
    </row>
    <row r="8" spans="1:20" outlineLevel="1" x14ac:dyDescent="0.2"/>
    <row r="9" spans="1:20" outlineLevel="1" x14ac:dyDescent="0.2">
      <c r="A9" s="27" t="s">
        <v>32</v>
      </c>
    </row>
    <row r="10" spans="1:20" s="24" customFormat="1" x14ac:dyDescent="0.2">
      <c r="A10" s="55"/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</row>
    <row r="11" spans="1:20" outlineLevel="1" x14ac:dyDescent="0.2">
      <c r="A11" s="55"/>
      <c r="B11" s="16" t="s">
        <v>148</v>
      </c>
      <c r="C11" s="28">
        <v>200</v>
      </c>
      <c r="D11" s="29">
        <v>24.8</v>
      </c>
      <c r="E11" s="29">
        <v>37.200000000000003</v>
      </c>
      <c r="F11" s="29">
        <v>3.1</v>
      </c>
      <c r="G11" s="29">
        <v>454</v>
      </c>
      <c r="H11" s="29">
        <v>0.13</v>
      </c>
      <c r="I11" s="29">
        <v>0.4</v>
      </c>
      <c r="J11" s="29">
        <v>48.4</v>
      </c>
      <c r="K11" s="29">
        <v>1.1000000000000001</v>
      </c>
      <c r="L11" s="29">
        <v>0.13</v>
      </c>
      <c r="M11" s="29">
        <v>348.7</v>
      </c>
      <c r="N11" s="29">
        <v>29.1</v>
      </c>
      <c r="O11" s="29">
        <v>416.4</v>
      </c>
      <c r="P11" s="29">
        <v>3.8</v>
      </c>
      <c r="Q11" s="29">
        <v>2.4</v>
      </c>
      <c r="R11" s="29">
        <v>85.3</v>
      </c>
      <c r="S11" s="61">
        <v>342</v>
      </c>
      <c r="T11" s="53">
        <v>2004</v>
      </c>
    </row>
    <row r="12" spans="1:20" outlineLevel="1" x14ac:dyDescent="0.2">
      <c r="A12" s="55"/>
      <c r="B12" s="9" t="s">
        <v>98</v>
      </c>
      <c r="C12" s="28" t="s">
        <v>150</v>
      </c>
      <c r="D12" s="29">
        <v>4.9000000000000004</v>
      </c>
      <c r="E12" s="29">
        <v>4.5</v>
      </c>
      <c r="F12" s="29">
        <v>12.9</v>
      </c>
      <c r="G12" s="29">
        <v>113.3</v>
      </c>
      <c r="H12" s="29">
        <v>0.1</v>
      </c>
      <c r="I12" s="29">
        <v>0</v>
      </c>
      <c r="J12" s="29">
        <v>0</v>
      </c>
      <c r="K12" s="29">
        <v>0.7</v>
      </c>
      <c r="L12" s="29">
        <v>0</v>
      </c>
      <c r="M12" s="29">
        <v>7.1</v>
      </c>
      <c r="N12" s="29">
        <v>13.7</v>
      </c>
      <c r="O12" s="29">
        <v>55.3</v>
      </c>
      <c r="P12" s="29">
        <v>0.9</v>
      </c>
      <c r="Q12" s="29">
        <v>0.6</v>
      </c>
      <c r="R12" s="29">
        <v>2.2000000000000002</v>
      </c>
      <c r="S12" s="61">
        <v>3</v>
      </c>
      <c r="T12" s="53">
        <v>2017</v>
      </c>
    </row>
    <row r="13" spans="1:20" outlineLevel="1" x14ac:dyDescent="0.2">
      <c r="A13" s="55"/>
      <c r="B13" s="17" t="s">
        <v>161</v>
      </c>
      <c r="C13" s="28" t="s">
        <v>120</v>
      </c>
      <c r="D13" s="29">
        <v>0.3</v>
      </c>
      <c r="E13" s="29">
        <v>0.1</v>
      </c>
      <c r="F13" s="29">
        <v>15.2</v>
      </c>
      <c r="G13" s="29">
        <v>62</v>
      </c>
      <c r="H13" s="29">
        <v>0</v>
      </c>
      <c r="I13" s="29">
        <v>2</v>
      </c>
      <c r="J13" s="29">
        <v>0</v>
      </c>
      <c r="K13" s="29">
        <v>0</v>
      </c>
      <c r="L13" s="29">
        <v>0</v>
      </c>
      <c r="M13" s="29">
        <v>8</v>
      </c>
      <c r="N13" s="29">
        <v>5</v>
      </c>
      <c r="O13" s="29">
        <v>10</v>
      </c>
      <c r="P13" s="29">
        <v>1</v>
      </c>
      <c r="Q13" s="29">
        <v>0</v>
      </c>
      <c r="R13" s="29">
        <v>0</v>
      </c>
      <c r="S13" s="61">
        <v>686</v>
      </c>
      <c r="T13" s="53">
        <v>2004</v>
      </c>
    </row>
    <row r="14" spans="1:20" outlineLevel="1" x14ac:dyDescent="0.2">
      <c r="A14" s="5"/>
      <c r="B14" s="10" t="s">
        <v>81</v>
      </c>
      <c r="C14" s="81">
        <v>545</v>
      </c>
      <c r="D14" s="82">
        <f>SUM(D11:D13)</f>
        <v>30.000000000000004</v>
      </c>
      <c r="E14" s="82">
        <f>SUM(E11:E13)</f>
        <v>41.800000000000004</v>
      </c>
      <c r="F14" s="82">
        <f>SUM(F11:F13)</f>
        <v>31.2</v>
      </c>
      <c r="G14" s="82">
        <f>SUM(G11:G13)</f>
        <v>629.29999999999995</v>
      </c>
      <c r="H14" s="98">
        <f>SUM(H11:H13)</f>
        <v>0.23</v>
      </c>
      <c r="I14" s="82">
        <f>SUM(I11:I13)</f>
        <v>2.4</v>
      </c>
      <c r="J14" s="82">
        <f>SUM(J11:J13)</f>
        <v>48.4</v>
      </c>
      <c r="K14" s="82">
        <f>SUM(K11:K13)</f>
        <v>1.8</v>
      </c>
      <c r="L14" s="82">
        <f>SUM(L11:L13)</f>
        <v>0.13</v>
      </c>
      <c r="M14" s="82">
        <f>SUM(M11:M13)</f>
        <v>363.8</v>
      </c>
      <c r="N14" s="82">
        <f>SUM(N11:N13)</f>
        <v>47.8</v>
      </c>
      <c r="O14" s="82">
        <f>SUM(O11:O13)</f>
        <v>481.7</v>
      </c>
      <c r="P14" s="82">
        <f>SUM(P11:P13)</f>
        <v>5.7</v>
      </c>
      <c r="Q14" s="82">
        <f>SUM(Q11:Q13)</f>
        <v>3</v>
      </c>
      <c r="R14" s="82">
        <f>SUM(R11:R13)</f>
        <v>87.5</v>
      </c>
      <c r="S14" s="81"/>
      <c r="T14" s="81"/>
    </row>
    <row r="15" spans="1:20" outlineLevel="1" x14ac:dyDescent="0.2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20" outlineLevel="1" x14ac:dyDescent="0.2">
      <c r="A16" s="31" t="s">
        <v>21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20" s="24" customFormat="1" x14ac:dyDescent="0.2">
      <c r="A17" s="55"/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</row>
    <row r="18" spans="1:20" outlineLevel="1" x14ac:dyDescent="0.2">
      <c r="A18" s="53"/>
      <c r="B18" s="55" t="s">
        <v>121</v>
      </c>
      <c r="C18" s="28">
        <v>40</v>
      </c>
      <c r="D18" s="29">
        <v>0.5</v>
      </c>
      <c r="E18" s="29">
        <v>0.1</v>
      </c>
      <c r="F18" s="29">
        <v>1.5</v>
      </c>
      <c r="G18" s="29">
        <v>9.6</v>
      </c>
      <c r="H18" s="29">
        <v>0</v>
      </c>
      <c r="I18" s="29">
        <v>10</v>
      </c>
      <c r="J18" s="29">
        <v>0.1</v>
      </c>
      <c r="K18" s="29">
        <v>0.2</v>
      </c>
      <c r="L18" s="29">
        <v>0</v>
      </c>
      <c r="M18" s="29">
        <v>5.6</v>
      </c>
      <c r="N18" s="29">
        <v>8</v>
      </c>
      <c r="O18" s="29">
        <v>10.4</v>
      </c>
      <c r="P18" s="29">
        <v>0.4</v>
      </c>
      <c r="Q18" s="29">
        <v>0.1</v>
      </c>
      <c r="R18" s="29">
        <v>0.8</v>
      </c>
      <c r="S18" s="61" t="s">
        <v>126</v>
      </c>
      <c r="T18" s="53">
        <v>2004</v>
      </c>
    </row>
    <row r="19" spans="1:20" outlineLevel="1" x14ac:dyDescent="0.2">
      <c r="A19" s="53"/>
      <c r="B19" s="55" t="s">
        <v>44</v>
      </c>
      <c r="C19" s="28">
        <v>250</v>
      </c>
      <c r="D19" s="29">
        <v>3.4</v>
      </c>
      <c r="E19" s="29">
        <v>4</v>
      </c>
      <c r="F19" s="29">
        <v>20</v>
      </c>
      <c r="G19" s="29">
        <v>135</v>
      </c>
      <c r="H19" s="29">
        <v>0.25</v>
      </c>
      <c r="I19" s="29">
        <v>6.3</v>
      </c>
      <c r="J19" s="29">
        <v>0.3</v>
      </c>
      <c r="K19" s="29">
        <v>1.3</v>
      </c>
      <c r="L19" s="29">
        <v>0</v>
      </c>
      <c r="M19" s="29">
        <v>29.5</v>
      </c>
      <c r="N19" s="29">
        <v>23.6</v>
      </c>
      <c r="O19" s="29">
        <v>73</v>
      </c>
      <c r="P19" s="29">
        <v>0.9</v>
      </c>
      <c r="Q19" s="29">
        <v>0.3</v>
      </c>
      <c r="R19" s="29">
        <v>54.1</v>
      </c>
      <c r="S19" s="61">
        <v>132</v>
      </c>
      <c r="T19" s="53">
        <v>2004</v>
      </c>
    </row>
    <row r="20" spans="1:20" outlineLevel="1" x14ac:dyDescent="0.2">
      <c r="A20" s="53"/>
      <c r="B20" s="17" t="s">
        <v>22</v>
      </c>
      <c r="C20" s="6">
        <v>120</v>
      </c>
      <c r="D20" s="29">
        <v>22</v>
      </c>
      <c r="E20" s="29">
        <v>8.5</v>
      </c>
      <c r="F20" s="29">
        <v>2.4</v>
      </c>
      <c r="G20" s="29">
        <v>220</v>
      </c>
      <c r="H20" s="29">
        <v>0.05</v>
      </c>
      <c r="I20" s="29"/>
      <c r="J20" s="29">
        <v>24</v>
      </c>
      <c r="K20" s="29">
        <v>0.2</v>
      </c>
      <c r="L20" s="29"/>
      <c r="M20" s="29">
        <v>48</v>
      </c>
      <c r="N20" s="29">
        <v>172</v>
      </c>
      <c r="O20" s="29">
        <v>24</v>
      </c>
      <c r="P20" s="29">
        <v>2.4</v>
      </c>
      <c r="Q20" s="29">
        <v>1.5</v>
      </c>
      <c r="R20" s="29">
        <v>20.5</v>
      </c>
      <c r="S20" s="61">
        <v>288</v>
      </c>
      <c r="T20" s="53">
        <v>2017</v>
      </c>
    </row>
    <row r="21" spans="1:20" outlineLevel="1" x14ac:dyDescent="0.2">
      <c r="A21" s="55"/>
      <c r="B21" s="9" t="s">
        <v>118</v>
      </c>
      <c r="C21" s="28">
        <v>180</v>
      </c>
      <c r="D21" s="29">
        <v>6.1</v>
      </c>
      <c r="E21" s="29">
        <v>10.9</v>
      </c>
      <c r="F21" s="29">
        <v>41</v>
      </c>
      <c r="G21" s="29">
        <v>293.39999999999998</v>
      </c>
      <c r="H21" s="29">
        <v>0.6</v>
      </c>
      <c r="I21" s="29">
        <v>0</v>
      </c>
      <c r="J21" s="29">
        <v>0</v>
      </c>
      <c r="K21" s="29">
        <v>1.2</v>
      </c>
      <c r="L21" s="29">
        <v>0.04</v>
      </c>
      <c r="M21" s="29">
        <v>5.9</v>
      </c>
      <c r="N21" s="29">
        <v>25.3</v>
      </c>
      <c r="O21" s="29">
        <v>44.6</v>
      </c>
      <c r="P21" s="29">
        <v>1.3</v>
      </c>
      <c r="Q21" s="29">
        <v>0.5</v>
      </c>
      <c r="R21" s="29">
        <v>68.3</v>
      </c>
      <c r="S21" s="61">
        <v>516</v>
      </c>
      <c r="T21" s="53">
        <v>2004</v>
      </c>
    </row>
    <row r="22" spans="1:20" outlineLevel="1" x14ac:dyDescent="0.2">
      <c r="A22" s="55"/>
      <c r="B22" s="9" t="s">
        <v>53</v>
      </c>
      <c r="C22" s="28">
        <v>200</v>
      </c>
      <c r="D22" s="29">
        <v>0.2</v>
      </c>
      <c r="E22" s="29">
        <v>0.1</v>
      </c>
      <c r="F22" s="29">
        <v>33</v>
      </c>
      <c r="G22" s="29">
        <v>138</v>
      </c>
      <c r="H22" s="29">
        <v>0.01</v>
      </c>
      <c r="I22" s="29">
        <v>16</v>
      </c>
      <c r="J22" s="29">
        <v>0</v>
      </c>
      <c r="K22" s="29">
        <v>0.1</v>
      </c>
      <c r="L22" s="29">
        <v>0</v>
      </c>
      <c r="M22" s="29">
        <v>18</v>
      </c>
      <c r="N22" s="29">
        <v>7</v>
      </c>
      <c r="O22" s="29">
        <v>10.4</v>
      </c>
      <c r="P22" s="29">
        <v>0.3</v>
      </c>
      <c r="Q22" s="29">
        <v>0</v>
      </c>
      <c r="R22" s="29">
        <v>0.2</v>
      </c>
      <c r="S22" s="61">
        <v>639</v>
      </c>
      <c r="T22" s="53">
        <v>2004</v>
      </c>
    </row>
    <row r="23" spans="1:20" outlineLevel="1" x14ac:dyDescent="0.2">
      <c r="A23" s="55"/>
      <c r="B23" s="9" t="s">
        <v>136</v>
      </c>
      <c r="C23" s="28">
        <v>25</v>
      </c>
      <c r="D23" s="29">
        <v>2</v>
      </c>
      <c r="E23" s="29">
        <v>0.3</v>
      </c>
      <c r="F23" s="29">
        <v>12.9</v>
      </c>
      <c r="G23" s="29">
        <v>65.5</v>
      </c>
      <c r="H23" s="29">
        <v>2.5000000000000001E-2</v>
      </c>
      <c r="I23" s="29">
        <v>0</v>
      </c>
      <c r="J23" s="29">
        <v>0</v>
      </c>
      <c r="K23" s="29">
        <v>0.4</v>
      </c>
      <c r="L23" s="29">
        <v>0</v>
      </c>
      <c r="M23" s="29">
        <v>5.8</v>
      </c>
      <c r="N23" s="29">
        <v>8.3000000000000007</v>
      </c>
      <c r="O23" s="29">
        <v>21.8</v>
      </c>
      <c r="P23" s="29">
        <v>0.3</v>
      </c>
      <c r="Q23" s="29">
        <v>0.2</v>
      </c>
      <c r="R23" s="29">
        <v>0</v>
      </c>
      <c r="S23" s="61"/>
      <c r="T23" s="89" t="s">
        <v>140</v>
      </c>
    </row>
    <row r="24" spans="1:20" outlineLevel="1" x14ac:dyDescent="0.2">
      <c r="A24" s="5"/>
      <c r="B24" s="9" t="s">
        <v>137</v>
      </c>
      <c r="C24" s="28">
        <v>20</v>
      </c>
      <c r="D24" s="29">
        <v>1.3</v>
      </c>
      <c r="E24" s="29">
        <v>0.2</v>
      </c>
      <c r="F24" s="29">
        <v>9.9</v>
      </c>
      <c r="G24" s="29">
        <v>46</v>
      </c>
      <c r="H24" s="29">
        <v>0.34</v>
      </c>
      <c r="I24" s="29">
        <v>0</v>
      </c>
      <c r="J24" s="29">
        <v>0</v>
      </c>
      <c r="K24" s="29">
        <v>0.2</v>
      </c>
      <c r="L24" s="29">
        <v>0</v>
      </c>
      <c r="M24" s="29">
        <v>4.5999999999999996</v>
      </c>
      <c r="N24" s="29">
        <v>5</v>
      </c>
      <c r="O24" s="29">
        <v>21.2</v>
      </c>
      <c r="P24" s="29">
        <v>0.6</v>
      </c>
      <c r="Q24" s="29">
        <v>0.2</v>
      </c>
      <c r="R24" s="29">
        <v>1.1000000000000001</v>
      </c>
      <c r="S24" s="61"/>
      <c r="T24" s="89" t="s">
        <v>127</v>
      </c>
    </row>
    <row r="25" spans="1:20" outlineLevel="1" x14ac:dyDescent="0.2">
      <c r="A25" s="5"/>
      <c r="B25" s="11" t="s">
        <v>25</v>
      </c>
      <c r="C25" s="81">
        <v>780</v>
      </c>
      <c r="D25" s="83">
        <f>SUM(D18:D24)</f>
        <v>35.5</v>
      </c>
      <c r="E25" s="83">
        <f>SUM(E18:E24)</f>
        <v>24.1</v>
      </c>
      <c r="F25" s="83">
        <f>SUM(F18:F24)</f>
        <v>120.70000000000002</v>
      </c>
      <c r="G25" s="83">
        <f>SUM(G18:G24)</f>
        <v>907.5</v>
      </c>
      <c r="H25" s="83">
        <f>SUM(H18:H24)</f>
        <v>1.2749999999999999</v>
      </c>
      <c r="I25" s="83">
        <f>SUM(I18:I24)</f>
        <v>32.299999999999997</v>
      </c>
      <c r="J25" s="83">
        <f>SUM(J18:J24)</f>
        <v>24.4</v>
      </c>
      <c r="K25" s="83">
        <f>SUM(K18:K24)</f>
        <v>3.6</v>
      </c>
      <c r="L25" s="83">
        <f>SUM(L18:L24)</f>
        <v>0.04</v>
      </c>
      <c r="M25" s="83">
        <f>SUM(M18:M24)</f>
        <v>117.39999999999999</v>
      </c>
      <c r="N25" s="83">
        <f>SUM(N18:N24)</f>
        <v>249.20000000000002</v>
      </c>
      <c r="O25" s="83">
        <f>SUM(O18:O24)</f>
        <v>205.4</v>
      </c>
      <c r="P25" s="83">
        <f>SUM(P18:P24)</f>
        <v>6.1999999999999993</v>
      </c>
      <c r="Q25" s="83">
        <f>SUM(Q18:Q24)</f>
        <v>2.8000000000000003</v>
      </c>
      <c r="R25" s="83">
        <f>SUM(R18:R24)</f>
        <v>144.99999999999997</v>
      </c>
      <c r="S25" s="96"/>
      <c r="T25" s="97"/>
    </row>
    <row r="26" spans="1:20" outlineLevel="1" x14ac:dyDescent="0.2"/>
    <row r="27" spans="1:20" outlineLevel="1" x14ac:dyDescent="0.2">
      <c r="A27" s="31" t="s">
        <v>114</v>
      </c>
    </row>
    <row r="28" spans="1:20" s="24" customFormat="1" x14ac:dyDescent="0.2">
      <c r="A28" s="55"/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  <c r="O28" s="8">
        <v>15</v>
      </c>
      <c r="P28" s="8">
        <v>16</v>
      </c>
      <c r="Q28" s="8">
        <v>17</v>
      </c>
      <c r="R28" s="8">
        <v>18</v>
      </c>
    </row>
    <row r="29" spans="1:20" s="24" customFormat="1" x14ac:dyDescent="0.2">
      <c r="A29" s="55"/>
      <c r="B29" s="17" t="s">
        <v>159</v>
      </c>
      <c r="C29" s="41">
        <v>200</v>
      </c>
      <c r="D29" s="42">
        <v>1</v>
      </c>
      <c r="E29" s="42">
        <v>0</v>
      </c>
      <c r="F29" s="42">
        <v>20.2</v>
      </c>
      <c r="G29" s="42">
        <v>85</v>
      </c>
      <c r="H29" s="42">
        <v>0.02</v>
      </c>
      <c r="I29" s="42">
        <v>4</v>
      </c>
      <c r="J29" s="42">
        <v>0</v>
      </c>
      <c r="K29" s="42">
        <v>0.2</v>
      </c>
      <c r="L29" s="42">
        <v>0.02</v>
      </c>
      <c r="M29" s="42">
        <v>14</v>
      </c>
      <c r="N29" s="42">
        <v>8</v>
      </c>
      <c r="O29" s="42">
        <v>14</v>
      </c>
      <c r="P29" s="42">
        <v>2.8</v>
      </c>
      <c r="Q29" s="42">
        <v>0</v>
      </c>
      <c r="R29" s="42">
        <v>0</v>
      </c>
      <c r="S29" s="72">
        <v>707</v>
      </c>
      <c r="T29" s="41">
        <v>2004</v>
      </c>
    </row>
    <row r="30" spans="1:20" s="18" customFormat="1" x14ac:dyDescent="0.2">
      <c r="A30" s="5"/>
      <c r="B30" s="17" t="s">
        <v>129</v>
      </c>
      <c r="C30" s="41">
        <v>100</v>
      </c>
      <c r="D30" s="42">
        <v>9.6</v>
      </c>
      <c r="E30" s="42">
        <v>13.8</v>
      </c>
      <c r="F30" s="42">
        <v>26.9</v>
      </c>
      <c r="G30" s="42">
        <v>271</v>
      </c>
      <c r="H30" s="42">
        <v>0.14000000000000001</v>
      </c>
      <c r="I30" s="42">
        <v>0</v>
      </c>
      <c r="J30" s="42">
        <v>7.5</v>
      </c>
      <c r="K30" s="42">
        <v>1.5</v>
      </c>
      <c r="L30" s="42">
        <v>0.1</v>
      </c>
      <c r="M30" s="42">
        <v>269.3</v>
      </c>
      <c r="N30" s="42">
        <v>24.2</v>
      </c>
      <c r="O30" s="42">
        <v>104.5</v>
      </c>
      <c r="P30" s="42">
        <v>1.5</v>
      </c>
      <c r="Q30" s="42">
        <v>0.2</v>
      </c>
      <c r="R30" s="42">
        <v>21.5</v>
      </c>
      <c r="S30" s="72">
        <v>420</v>
      </c>
      <c r="T30" s="41">
        <v>2017</v>
      </c>
    </row>
    <row r="31" spans="1:20" outlineLevel="1" x14ac:dyDescent="0.2">
      <c r="A31" s="5"/>
      <c r="B31" s="11" t="s">
        <v>157</v>
      </c>
      <c r="C31" s="81">
        <v>300</v>
      </c>
      <c r="D31" s="83">
        <f>SUM(D29:D30)</f>
        <v>10.6</v>
      </c>
      <c r="E31" s="83">
        <f>SUM(E29:E30)</f>
        <v>13.8</v>
      </c>
      <c r="F31" s="83">
        <f>SUM(F29:F30)</f>
        <v>47.099999999999994</v>
      </c>
      <c r="G31" s="83">
        <f>SUM(G29:G30)</f>
        <v>356</v>
      </c>
      <c r="H31" s="83">
        <f>SUM(H29:H30)</f>
        <v>0.16</v>
      </c>
      <c r="I31" s="83">
        <f>SUM(I29:I30)</f>
        <v>4</v>
      </c>
      <c r="J31" s="83">
        <f>SUM(J29:J30)</f>
        <v>7.5</v>
      </c>
      <c r="K31" s="83">
        <f>SUM(K29:K30)</f>
        <v>1.7</v>
      </c>
      <c r="L31" s="83">
        <f>SUM(L29:L30)</f>
        <v>0.12000000000000001</v>
      </c>
      <c r="M31" s="83">
        <f>SUM(M29:M30)</f>
        <v>283.3</v>
      </c>
      <c r="N31" s="83">
        <f>SUM(N29:N30)</f>
        <v>32.200000000000003</v>
      </c>
      <c r="O31" s="83">
        <f>SUM(O29:O30)</f>
        <v>118.5</v>
      </c>
      <c r="P31" s="83">
        <f>SUM(P29:P30)</f>
        <v>4.3</v>
      </c>
      <c r="Q31" s="83">
        <f>SUM(Q29:Q30)</f>
        <v>0.2</v>
      </c>
      <c r="R31" s="83">
        <f>SUM(R29:R30)</f>
        <v>21.5</v>
      </c>
      <c r="S31" s="97"/>
      <c r="T31" s="97"/>
    </row>
    <row r="32" spans="1:20" ht="15" outlineLevel="1" x14ac:dyDescent="0.25">
      <c r="A32" s="5"/>
      <c r="B32" s="10" t="s">
        <v>26</v>
      </c>
      <c r="C32" s="32"/>
      <c r="D32" s="32">
        <f>D14+D25+D31</f>
        <v>76.099999999999994</v>
      </c>
      <c r="E32" s="32">
        <f>E14+E25+E31</f>
        <v>79.7</v>
      </c>
      <c r="F32" s="32">
        <f>F14+F25+F31</f>
        <v>199</v>
      </c>
      <c r="G32" s="32">
        <f>G14+G25+G31</f>
        <v>1892.8</v>
      </c>
      <c r="H32" s="78">
        <f>H14+H25+H31</f>
        <v>1.6649999999999998</v>
      </c>
      <c r="I32" s="32">
        <f>I14+I25+I31</f>
        <v>38.699999999999996</v>
      </c>
      <c r="J32" s="78">
        <f>J14+J25+J31</f>
        <v>80.3</v>
      </c>
      <c r="K32" s="32">
        <f>K14+K25+K31</f>
        <v>7.1000000000000005</v>
      </c>
      <c r="L32" s="32">
        <f>L14+L25+L31</f>
        <v>0.29000000000000004</v>
      </c>
      <c r="M32" s="32">
        <f>M14+M25+M31</f>
        <v>764.5</v>
      </c>
      <c r="N32" s="32">
        <f>N14+N25+N31</f>
        <v>329.2</v>
      </c>
      <c r="O32" s="32">
        <f>O14+O25+O31</f>
        <v>805.6</v>
      </c>
      <c r="P32" s="32">
        <f>P14+P25+P31</f>
        <v>16.2</v>
      </c>
      <c r="Q32" s="32">
        <f>Q14+Q25+Q31</f>
        <v>6.0000000000000009</v>
      </c>
      <c r="R32" s="32">
        <f>R14+R25+R31</f>
        <v>253.99999999999997</v>
      </c>
      <c r="S32" s="53"/>
      <c r="T32" s="53"/>
    </row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</sheetData>
  <mergeCells count="11">
    <mergeCell ref="G3:G4"/>
    <mergeCell ref="H3:L3"/>
    <mergeCell ref="M3:R3"/>
    <mergeCell ref="S3:S4"/>
    <mergeCell ref="T3:T4"/>
    <mergeCell ref="F3:F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2"/>
  <sheetViews>
    <sheetView zoomScale="85" zoomScaleNormal="85" workbookViewId="0">
      <pane ySplit="5" topLeftCell="A6" activePane="bottomLeft" state="frozen"/>
      <selection activeCell="B38" sqref="B38"/>
      <selection pane="bottomLeft" activeCell="B38" sqref="B38"/>
    </sheetView>
  </sheetViews>
  <sheetFormatPr defaultRowHeight="12.75" outlineLevelRow="1" x14ac:dyDescent="0.2"/>
  <cols>
    <col min="1" max="1" width="9.140625" style="26"/>
    <col min="2" max="2" width="41.42578125" style="4" bestFit="1" customWidth="1"/>
    <col min="3" max="3" width="8.5703125" style="23" bestFit="1" customWidth="1"/>
    <col min="4" max="4" width="12" style="4" bestFit="1" customWidth="1"/>
    <col min="5" max="6" width="7.140625" style="4" customWidth="1"/>
    <col min="7" max="7" width="13.28515625" style="4" customWidth="1"/>
    <col min="8" max="9" width="7.140625" style="4" customWidth="1"/>
    <col min="10" max="10" width="8.42578125" style="4" bestFit="1" customWidth="1"/>
    <col min="11" max="12" width="7.140625" style="4" customWidth="1"/>
    <col min="13" max="14" width="8.5703125" style="4" bestFit="1" customWidth="1"/>
    <col min="15" max="15" width="9.28515625" style="4" customWidth="1"/>
    <col min="16" max="18" width="7.140625" style="4" customWidth="1"/>
    <col min="19" max="19" width="13.7109375" style="4" bestFit="1" customWidth="1"/>
    <col min="20" max="16384" width="9.140625" style="4"/>
  </cols>
  <sheetData>
    <row r="1" spans="1:20" x14ac:dyDescent="0.2">
      <c r="B1" s="22" t="s">
        <v>95</v>
      </c>
      <c r="D1" s="4" t="s">
        <v>172</v>
      </c>
      <c r="F1" s="4" t="s">
        <v>178</v>
      </c>
    </row>
    <row r="3" spans="1:20" x14ac:dyDescent="0.2">
      <c r="A3" s="105" t="s">
        <v>112</v>
      </c>
      <c r="B3" s="106" t="s">
        <v>8</v>
      </c>
      <c r="C3" s="107" t="s">
        <v>9</v>
      </c>
      <c r="D3" s="106" t="s">
        <v>28</v>
      </c>
      <c r="E3" s="106" t="s">
        <v>10</v>
      </c>
      <c r="F3" s="109" t="s">
        <v>11</v>
      </c>
      <c r="G3" s="110" t="s">
        <v>27</v>
      </c>
      <c r="H3" s="106" t="s">
        <v>12</v>
      </c>
      <c r="I3" s="106"/>
      <c r="J3" s="106"/>
      <c r="K3" s="106"/>
      <c r="L3" s="106"/>
      <c r="M3" s="106" t="s">
        <v>13</v>
      </c>
      <c r="N3" s="106"/>
      <c r="O3" s="106"/>
      <c r="P3" s="106"/>
      <c r="Q3" s="106"/>
      <c r="R3" s="106"/>
      <c r="S3" s="105" t="s">
        <v>7</v>
      </c>
      <c r="T3" s="108" t="s">
        <v>113</v>
      </c>
    </row>
    <row r="4" spans="1:20" x14ac:dyDescent="0.2">
      <c r="A4" s="105"/>
      <c r="B4" s="106"/>
      <c r="C4" s="107"/>
      <c r="D4" s="106"/>
      <c r="E4" s="106"/>
      <c r="F4" s="109"/>
      <c r="G4" s="110"/>
      <c r="H4" s="62" t="s">
        <v>30</v>
      </c>
      <c r="I4" s="62" t="s">
        <v>15</v>
      </c>
      <c r="J4" s="62" t="s">
        <v>16</v>
      </c>
      <c r="K4" s="62" t="s">
        <v>17</v>
      </c>
      <c r="L4" s="62" t="s">
        <v>109</v>
      </c>
      <c r="M4" s="62" t="s">
        <v>18</v>
      </c>
      <c r="N4" s="62" t="s">
        <v>19</v>
      </c>
      <c r="O4" s="62" t="s">
        <v>29</v>
      </c>
      <c r="P4" s="62" t="s">
        <v>20</v>
      </c>
      <c r="Q4" s="62" t="s">
        <v>110</v>
      </c>
      <c r="R4" s="62" t="s">
        <v>111</v>
      </c>
      <c r="S4" s="105"/>
      <c r="T4" s="108"/>
    </row>
    <row r="5" spans="1:20" s="24" customFormat="1" x14ac:dyDescent="0.2">
      <c r="A5" s="55"/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7" spans="1:20" ht="15" x14ac:dyDescent="0.2">
      <c r="A7" s="25" t="s">
        <v>80</v>
      </c>
    </row>
    <row r="8" spans="1:20" outlineLevel="1" x14ac:dyDescent="0.2"/>
    <row r="9" spans="1:20" outlineLevel="1" x14ac:dyDescent="0.2">
      <c r="A9" s="27" t="s">
        <v>32</v>
      </c>
    </row>
    <row r="10" spans="1:20" s="24" customFormat="1" x14ac:dyDescent="0.2">
      <c r="A10" s="55"/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</row>
    <row r="11" spans="1:20" outlineLevel="1" x14ac:dyDescent="0.2">
      <c r="A11" s="55"/>
      <c r="B11" s="16" t="s">
        <v>65</v>
      </c>
      <c r="C11" s="28">
        <v>200</v>
      </c>
      <c r="D11" s="29">
        <v>18.5</v>
      </c>
      <c r="E11" s="29">
        <v>20.7</v>
      </c>
      <c r="F11" s="29">
        <v>18.899999999999999</v>
      </c>
      <c r="G11" s="29">
        <v>337.2</v>
      </c>
      <c r="H11" s="29">
        <v>0.13</v>
      </c>
      <c r="I11" s="29">
        <v>7.7</v>
      </c>
      <c r="J11" s="29">
        <v>0</v>
      </c>
      <c r="K11" s="29">
        <v>3.6</v>
      </c>
      <c r="L11" s="29">
        <v>0.2</v>
      </c>
      <c r="M11" s="29">
        <v>34.799999999999997</v>
      </c>
      <c r="N11" s="29">
        <v>48.5</v>
      </c>
      <c r="O11" s="29">
        <v>235.5</v>
      </c>
      <c r="P11" s="29">
        <v>4.4000000000000004</v>
      </c>
      <c r="Q11" s="29">
        <v>0.7</v>
      </c>
      <c r="R11" s="29">
        <v>84.4</v>
      </c>
      <c r="S11" s="61">
        <v>259</v>
      </c>
      <c r="T11" s="53">
        <v>2017</v>
      </c>
    </row>
    <row r="12" spans="1:20" outlineLevel="1" x14ac:dyDescent="0.2">
      <c r="A12" s="55"/>
      <c r="B12" s="9" t="s">
        <v>121</v>
      </c>
      <c r="C12" s="28">
        <v>25</v>
      </c>
      <c r="D12" s="29">
        <v>0.2</v>
      </c>
      <c r="E12" s="29">
        <v>0</v>
      </c>
      <c r="F12" s="29">
        <v>0.3</v>
      </c>
      <c r="G12" s="29">
        <v>3.3</v>
      </c>
      <c r="H12" s="29">
        <v>0</v>
      </c>
      <c r="I12" s="29">
        <v>0.3</v>
      </c>
      <c r="J12" s="29">
        <v>0</v>
      </c>
      <c r="K12" s="29">
        <v>0</v>
      </c>
      <c r="L12" s="29">
        <v>0</v>
      </c>
      <c r="M12" s="29">
        <v>5.3</v>
      </c>
      <c r="N12" s="29">
        <v>3.3</v>
      </c>
      <c r="O12" s="29">
        <v>5.5</v>
      </c>
      <c r="P12" s="29">
        <v>0.3</v>
      </c>
      <c r="Q12" s="29">
        <v>0</v>
      </c>
      <c r="R12" s="29">
        <v>0</v>
      </c>
      <c r="S12" s="61" t="s">
        <v>126</v>
      </c>
      <c r="T12" s="53">
        <v>2004</v>
      </c>
    </row>
    <row r="13" spans="1:20" outlineLevel="1" x14ac:dyDescent="0.2">
      <c r="A13" s="55"/>
      <c r="B13" s="17" t="s">
        <v>41</v>
      </c>
      <c r="C13" s="28">
        <v>200</v>
      </c>
      <c r="D13" s="29">
        <v>0.2</v>
      </c>
      <c r="E13" s="29">
        <v>0.1</v>
      </c>
      <c r="F13" s="29">
        <v>15</v>
      </c>
      <c r="G13" s="29">
        <v>60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5</v>
      </c>
      <c r="N13" s="29">
        <v>4</v>
      </c>
      <c r="O13" s="29">
        <v>8</v>
      </c>
      <c r="P13" s="29">
        <v>1</v>
      </c>
      <c r="Q13" s="29">
        <v>0</v>
      </c>
      <c r="R13" s="29">
        <v>0</v>
      </c>
      <c r="S13" s="61">
        <v>685</v>
      </c>
      <c r="T13" s="53">
        <v>2004</v>
      </c>
    </row>
    <row r="14" spans="1:20" outlineLevel="1" x14ac:dyDescent="0.2">
      <c r="A14" s="55"/>
      <c r="B14" s="17" t="s">
        <v>136</v>
      </c>
      <c r="C14" s="28">
        <v>20</v>
      </c>
      <c r="D14" s="29">
        <v>1.6</v>
      </c>
      <c r="E14" s="29">
        <v>0.2</v>
      </c>
      <c r="F14" s="29">
        <v>10.3</v>
      </c>
      <c r="G14" s="29">
        <v>52.4</v>
      </c>
      <c r="H14" s="29">
        <v>0.02</v>
      </c>
      <c r="I14" s="29">
        <v>0</v>
      </c>
      <c r="J14" s="29">
        <v>0</v>
      </c>
      <c r="K14" s="29">
        <v>0.3</v>
      </c>
      <c r="L14" s="29">
        <v>0</v>
      </c>
      <c r="M14" s="29">
        <v>4.5999999999999996</v>
      </c>
      <c r="N14" s="29">
        <v>6.6</v>
      </c>
      <c r="O14" s="29">
        <v>17.399999999999999</v>
      </c>
      <c r="P14" s="29">
        <v>0.2</v>
      </c>
      <c r="Q14" s="29">
        <v>0.1</v>
      </c>
      <c r="R14" s="29">
        <v>0</v>
      </c>
      <c r="S14" s="61"/>
      <c r="T14" s="53" t="s">
        <v>140</v>
      </c>
    </row>
    <row r="15" spans="1:20" outlineLevel="1" x14ac:dyDescent="0.2">
      <c r="A15" s="55"/>
      <c r="B15" s="17" t="s">
        <v>129</v>
      </c>
      <c r="C15" s="28">
        <v>75</v>
      </c>
      <c r="D15" s="29">
        <v>9.1999999999999993</v>
      </c>
      <c r="E15" s="29">
        <v>5.5</v>
      </c>
      <c r="F15" s="29">
        <v>29.2</v>
      </c>
      <c r="G15" s="29">
        <v>202</v>
      </c>
      <c r="H15" s="29">
        <v>0.08</v>
      </c>
      <c r="I15" s="29" t="s">
        <v>152</v>
      </c>
      <c r="J15" s="29">
        <v>34</v>
      </c>
      <c r="K15" s="29">
        <v>0.9</v>
      </c>
      <c r="L15" s="29">
        <v>0.1</v>
      </c>
      <c r="M15" s="29">
        <v>50.8</v>
      </c>
      <c r="N15" s="29">
        <v>21.6</v>
      </c>
      <c r="O15" s="29">
        <v>90.2</v>
      </c>
      <c r="P15" s="29">
        <v>0.9</v>
      </c>
      <c r="Q15" s="29">
        <v>0.4</v>
      </c>
      <c r="R15" s="29">
        <v>13.2</v>
      </c>
      <c r="S15" s="61">
        <v>410</v>
      </c>
      <c r="T15" s="53">
        <v>2017</v>
      </c>
    </row>
    <row r="16" spans="1:20" hidden="1" outlineLevel="1" x14ac:dyDescent="0.2">
      <c r="A16" s="5"/>
      <c r="B16" s="17"/>
      <c r="C16" s="28"/>
      <c r="D16" s="29"/>
      <c r="E16" s="29"/>
      <c r="F16" s="29"/>
      <c r="G16" s="29"/>
      <c r="H16" s="76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61"/>
      <c r="T16" s="53" t="s">
        <v>147</v>
      </c>
    </row>
    <row r="17" spans="1:21" outlineLevel="1" x14ac:dyDescent="0.2">
      <c r="A17" s="5"/>
      <c r="B17" s="10" t="s">
        <v>81</v>
      </c>
      <c r="C17" s="81">
        <v>545</v>
      </c>
      <c r="D17" s="82">
        <f>SUM(D11:D16)</f>
        <v>29.7</v>
      </c>
      <c r="E17" s="82">
        <f>SUM(E11:E16)</f>
        <v>26.5</v>
      </c>
      <c r="F17" s="82">
        <f>SUM(F11:F16)</f>
        <v>73.7</v>
      </c>
      <c r="G17" s="82">
        <f t="shared" ref="G17:R17" si="0">SUM(G11:G16)</f>
        <v>654.9</v>
      </c>
      <c r="H17" s="98">
        <f t="shared" si="0"/>
        <v>0.22999999999999998</v>
      </c>
      <c r="I17" s="82">
        <v>8.0399999999999991</v>
      </c>
      <c r="J17" s="82">
        <f t="shared" si="0"/>
        <v>34</v>
      </c>
      <c r="K17" s="82">
        <f t="shared" si="0"/>
        <v>4.8</v>
      </c>
      <c r="L17" s="82">
        <f t="shared" si="0"/>
        <v>0.30000000000000004</v>
      </c>
      <c r="M17" s="82">
        <f t="shared" si="0"/>
        <v>100.5</v>
      </c>
      <c r="N17" s="82">
        <f t="shared" si="0"/>
        <v>84</v>
      </c>
      <c r="O17" s="82">
        <f t="shared" si="0"/>
        <v>356.59999999999997</v>
      </c>
      <c r="P17" s="82">
        <f t="shared" si="0"/>
        <v>6.8000000000000007</v>
      </c>
      <c r="Q17" s="82">
        <f t="shared" si="0"/>
        <v>1.2</v>
      </c>
      <c r="R17" s="82">
        <f t="shared" si="0"/>
        <v>97.600000000000009</v>
      </c>
      <c r="S17" s="81"/>
      <c r="T17" s="81"/>
    </row>
    <row r="18" spans="1:21" outlineLevel="1" x14ac:dyDescent="0.2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21" outlineLevel="1" x14ac:dyDescent="0.2">
      <c r="A19" s="31" t="s">
        <v>21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21" s="24" customFormat="1" x14ac:dyDescent="0.2">
      <c r="A20" s="55"/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  <c r="Q20" s="8">
        <v>17</v>
      </c>
      <c r="R20" s="8">
        <v>18</v>
      </c>
    </row>
    <row r="21" spans="1:21" outlineLevel="1" x14ac:dyDescent="0.2">
      <c r="A21" s="55"/>
      <c r="B21" s="9" t="s">
        <v>121</v>
      </c>
      <c r="C21" s="28">
        <v>15</v>
      </c>
      <c r="D21" s="29">
        <v>0.4</v>
      </c>
      <c r="E21" s="29">
        <v>0</v>
      </c>
      <c r="F21" s="29">
        <v>1</v>
      </c>
      <c r="G21" s="29">
        <v>6</v>
      </c>
      <c r="H21" s="29">
        <v>0</v>
      </c>
      <c r="I21" s="29">
        <v>0.6</v>
      </c>
      <c r="J21" s="29">
        <v>0</v>
      </c>
      <c r="K21" s="29">
        <v>0.15</v>
      </c>
      <c r="L21" s="29">
        <v>0.6</v>
      </c>
      <c r="M21" s="29">
        <v>2.7</v>
      </c>
      <c r="N21" s="29">
        <v>5.7</v>
      </c>
      <c r="O21" s="29">
        <v>8.4</v>
      </c>
      <c r="P21" s="29">
        <v>0.2</v>
      </c>
      <c r="Q21" s="29">
        <v>0.2</v>
      </c>
      <c r="R21" s="29">
        <v>0</v>
      </c>
      <c r="S21" s="61" t="s">
        <v>126</v>
      </c>
      <c r="T21" s="53">
        <v>2004</v>
      </c>
    </row>
    <row r="22" spans="1:21" outlineLevel="1" x14ac:dyDescent="0.2">
      <c r="A22" s="55"/>
      <c r="B22" s="9" t="s">
        <v>164</v>
      </c>
      <c r="C22" s="28">
        <v>250</v>
      </c>
      <c r="D22" s="29">
        <v>5</v>
      </c>
      <c r="E22" s="29">
        <v>3.3</v>
      </c>
      <c r="F22" s="29">
        <v>20.5</v>
      </c>
      <c r="G22" s="29">
        <v>132.6</v>
      </c>
      <c r="H22" s="29">
        <v>0.11</v>
      </c>
      <c r="I22" s="29">
        <v>12</v>
      </c>
      <c r="J22" s="29">
        <v>0</v>
      </c>
      <c r="K22" s="29">
        <v>2.7</v>
      </c>
      <c r="L22" s="29">
        <v>0.08</v>
      </c>
      <c r="M22" s="29">
        <v>35</v>
      </c>
      <c r="N22" s="29">
        <v>36.700000000000003</v>
      </c>
      <c r="O22" s="29">
        <v>113.7</v>
      </c>
      <c r="P22" s="29">
        <v>1.3</v>
      </c>
      <c r="Q22" s="29">
        <v>0.5</v>
      </c>
      <c r="R22" s="29">
        <v>69.2</v>
      </c>
      <c r="S22" s="79">
        <v>133</v>
      </c>
      <c r="T22" s="53">
        <v>2004</v>
      </c>
    </row>
    <row r="23" spans="1:21" outlineLevel="1" x14ac:dyDescent="0.2">
      <c r="A23" s="55"/>
      <c r="B23" s="17" t="s">
        <v>151</v>
      </c>
      <c r="C23" s="28">
        <v>100</v>
      </c>
      <c r="D23" s="29">
        <v>13.6</v>
      </c>
      <c r="E23" s="29">
        <v>13.6</v>
      </c>
      <c r="F23" s="29">
        <v>4</v>
      </c>
      <c r="G23" s="29">
        <v>195</v>
      </c>
      <c r="H23" s="29">
        <v>0.19</v>
      </c>
      <c r="I23" s="29">
        <v>28.9</v>
      </c>
      <c r="J23" s="29">
        <v>5.5</v>
      </c>
      <c r="K23" s="29">
        <v>3</v>
      </c>
      <c r="L23" s="29">
        <v>1.4</v>
      </c>
      <c r="M23" s="29">
        <v>25.6</v>
      </c>
      <c r="N23" s="29">
        <v>14.8</v>
      </c>
      <c r="O23" s="29">
        <v>223.3</v>
      </c>
      <c r="P23" s="29">
        <v>4.8</v>
      </c>
      <c r="Q23" s="29">
        <v>3.6</v>
      </c>
      <c r="R23" s="29">
        <v>86</v>
      </c>
      <c r="S23" s="91">
        <v>431</v>
      </c>
      <c r="T23" s="53">
        <v>2004</v>
      </c>
      <c r="U23" s="4" t="s">
        <v>180</v>
      </c>
    </row>
    <row r="24" spans="1:21" outlineLevel="1" x14ac:dyDescent="0.2">
      <c r="A24" s="55"/>
      <c r="B24" s="9" t="s">
        <v>45</v>
      </c>
      <c r="C24" s="28">
        <v>180</v>
      </c>
      <c r="D24" s="29">
        <v>10.4</v>
      </c>
      <c r="E24" s="29">
        <v>9.4</v>
      </c>
      <c r="F24" s="29">
        <v>51.1</v>
      </c>
      <c r="G24" s="29">
        <v>334.8</v>
      </c>
      <c r="H24" s="29">
        <v>0.24</v>
      </c>
      <c r="I24" s="29">
        <v>0</v>
      </c>
      <c r="J24" s="29">
        <v>0</v>
      </c>
      <c r="K24" s="29">
        <v>0.7</v>
      </c>
      <c r="L24" s="29">
        <v>0.12</v>
      </c>
      <c r="M24" s="29">
        <v>17.8</v>
      </c>
      <c r="N24" s="29">
        <v>163</v>
      </c>
      <c r="O24" s="29">
        <v>244.7</v>
      </c>
      <c r="P24" s="29">
        <v>5.5</v>
      </c>
      <c r="Q24" s="29">
        <v>1.8</v>
      </c>
      <c r="R24" s="29">
        <v>67.400000000000006</v>
      </c>
      <c r="S24" s="79">
        <v>508</v>
      </c>
      <c r="T24" s="53">
        <v>2004</v>
      </c>
    </row>
    <row r="25" spans="1:21" outlineLevel="1" x14ac:dyDescent="0.2">
      <c r="A25" s="55"/>
      <c r="B25" s="9" t="s">
        <v>135</v>
      </c>
      <c r="C25" s="28">
        <v>200</v>
      </c>
      <c r="D25" s="29">
        <v>0.6</v>
      </c>
      <c r="E25" s="29">
        <v>0</v>
      </c>
      <c r="F25" s="29">
        <v>31.4</v>
      </c>
      <c r="G25" s="29">
        <v>124</v>
      </c>
      <c r="H25" s="29">
        <v>0</v>
      </c>
      <c r="I25" s="29">
        <v>0.7</v>
      </c>
      <c r="J25" s="29">
        <v>0</v>
      </c>
      <c r="K25" s="29">
        <v>0.5</v>
      </c>
      <c r="L25" s="29">
        <v>0.02</v>
      </c>
      <c r="M25" s="29">
        <v>32.5</v>
      </c>
      <c r="N25" s="29">
        <v>17.5</v>
      </c>
      <c r="O25" s="29">
        <v>23.4</v>
      </c>
      <c r="P25" s="29">
        <v>0.7</v>
      </c>
      <c r="Q25" s="29">
        <v>0</v>
      </c>
      <c r="R25" s="29">
        <v>0.2</v>
      </c>
      <c r="S25" s="61">
        <v>639</v>
      </c>
      <c r="T25" s="53">
        <v>2004</v>
      </c>
    </row>
    <row r="26" spans="1:21" ht="51" outlineLevel="1" x14ac:dyDescent="0.2">
      <c r="A26" s="55"/>
      <c r="B26" s="9" t="s">
        <v>136</v>
      </c>
      <c r="C26" s="28">
        <v>20</v>
      </c>
      <c r="D26" s="29">
        <v>1.6</v>
      </c>
      <c r="E26" s="29">
        <v>0.2</v>
      </c>
      <c r="F26" s="29">
        <v>10.3</v>
      </c>
      <c r="G26" s="29">
        <v>52.4</v>
      </c>
      <c r="H26" s="29">
        <v>0.02</v>
      </c>
      <c r="I26" s="29">
        <v>0</v>
      </c>
      <c r="J26" s="29">
        <v>0</v>
      </c>
      <c r="K26" s="29">
        <v>0.3</v>
      </c>
      <c r="L26" s="29">
        <v>0</v>
      </c>
      <c r="M26" s="29">
        <v>4.5999999999999996</v>
      </c>
      <c r="N26" s="29">
        <v>6.6</v>
      </c>
      <c r="O26" s="29">
        <v>17.399999999999999</v>
      </c>
      <c r="P26" s="29">
        <v>0.2</v>
      </c>
      <c r="Q26" s="29">
        <v>0.1</v>
      </c>
      <c r="R26" s="29">
        <v>0</v>
      </c>
      <c r="S26" s="61"/>
      <c r="T26" s="89" t="s">
        <v>140</v>
      </c>
    </row>
    <row r="27" spans="1:21" ht="25.5" outlineLevel="1" x14ac:dyDescent="0.2">
      <c r="A27" s="5"/>
      <c r="B27" s="9" t="s">
        <v>149</v>
      </c>
      <c r="C27" s="28">
        <v>20</v>
      </c>
      <c r="D27" s="29">
        <v>1.3</v>
      </c>
      <c r="E27" s="29">
        <v>0.2</v>
      </c>
      <c r="F27" s="29">
        <v>9.9</v>
      </c>
      <c r="G27" s="29">
        <v>46</v>
      </c>
      <c r="H27" s="29">
        <v>0.34</v>
      </c>
      <c r="I27" s="29">
        <v>0</v>
      </c>
      <c r="J27" s="29">
        <v>0</v>
      </c>
      <c r="K27" s="29">
        <v>0.2</v>
      </c>
      <c r="L27" s="29">
        <v>0</v>
      </c>
      <c r="M27" s="29">
        <v>4.5999999999999996</v>
      </c>
      <c r="N27" s="29">
        <v>5</v>
      </c>
      <c r="O27" s="29">
        <v>21.2</v>
      </c>
      <c r="P27" s="29">
        <v>0.6</v>
      </c>
      <c r="Q27" s="29">
        <v>0.2</v>
      </c>
      <c r="R27" s="29">
        <v>1.1000000000000001</v>
      </c>
      <c r="S27" s="61"/>
      <c r="T27" s="89" t="s">
        <v>127</v>
      </c>
    </row>
    <row r="28" spans="1:21" outlineLevel="1" x14ac:dyDescent="0.2">
      <c r="A28" s="5"/>
      <c r="B28" s="11" t="s">
        <v>25</v>
      </c>
      <c r="C28" s="81">
        <v>780</v>
      </c>
      <c r="D28" s="83">
        <f t="shared" ref="D28:R28" si="1">SUM(D21:D27)</f>
        <v>32.9</v>
      </c>
      <c r="E28" s="83">
        <f t="shared" si="1"/>
        <v>26.699999999999996</v>
      </c>
      <c r="F28" s="83">
        <f t="shared" si="1"/>
        <v>128.19999999999999</v>
      </c>
      <c r="G28" s="83">
        <f t="shared" si="1"/>
        <v>890.80000000000007</v>
      </c>
      <c r="H28" s="83">
        <f t="shared" si="1"/>
        <v>0.90000000000000013</v>
      </c>
      <c r="I28" s="83">
        <f t="shared" si="1"/>
        <v>42.2</v>
      </c>
      <c r="J28" s="83">
        <f t="shared" si="1"/>
        <v>5.5</v>
      </c>
      <c r="K28" s="83">
        <f t="shared" si="1"/>
        <v>7.55</v>
      </c>
      <c r="L28" s="83">
        <f t="shared" si="1"/>
        <v>2.2200000000000002</v>
      </c>
      <c r="M28" s="83">
        <f t="shared" si="1"/>
        <v>122.8</v>
      </c>
      <c r="N28" s="83">
        <f t="shared" si="1"/>
        <v>249.29999999999998</v>
      </c>
      <c r="O28" s="83">
        <f t="shared" si="1"/>
        <v>652.1</v>
      </c>
      <c r="P28" s="83">
        <f t="shared" si="1"/>
        <v>13.299999999999999</v>
      </c>
      <c r="Q28" s="83">
        <f t="shared" si="1"/>
        <v>6.3999999999999995</v>
      </c>
      <c r="R28" s="83">
        <f t="shared" si="1"/>
        <v>223.89999999999998</v>
      </c>
      <c r="S28" s="96"/>
      <c r="T28" s="97"/>
    </row>
    <row r="29" spans="1:21" outlineLevel="1" x14ac:dyDescent="0.2"/>
    <row r="30" spans="1:21" outlineLevel="1" x14ac:dyDescent="0.2">
      <c r="A30" s="31" t="s">
        <v>114</v>
      </c>
    </row>
    <row r="31" spans="1:21" s="24" customFormat="1" x14ac:dyDescent="0.2">
      <c r="A31" s="55"/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  <c r="I31" s="8">
        <v>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Q31" s="8">
        <v>17</v>
      </c>
      <c r="R31" s="8">
        <v>18</v>
      </c>
    </row>
    <row r="32" spans="1:21" s="24" customFormat="1" x14ac:dyDescent="0.2">
      <c r="A32" s="55"/>
      <c r="B32" s="17" t="s">
        <v>128</v>
      </c>
      <c r="C32" s="41">
        <v>200</v>
      </c>
      <c r="D32" s="42">
        <v>6</v>
      </c>
      <c r="E32" s="42">
        <v>6.4</v>
      </c>
      <c r="F32" s="42">
        <v>9.4</v>
      </c>
      <c r="G32" s="42">
        <v>120</v>
      </c>
      <c r="H32" s="42">
        <v>0.1</v>
      </c>
      <c r="I32" s="42">
        <v>1.1000000000000001</v>
      </c>
      <c r="J32" s="42">
        <v>25.3</v>
      </c>
      <c r="K32" s="42">
        <v>0</v>
      </c>
      <c r="L32" s="42">
        <v>0.2</v>
      </c>
      <c r="M32" s="42">
        <v>240</v>
      </c>
      <c r="N32" s="42">
        <v>23.7</v>
      </c>
      <c r="O32" s="42">
        <v>180</v>
      </c>
      <c r="P32" s="42">
        <v>0.2</v>
      </c>
      <c r="Q32" s="42">
        <v>0.8</v>
      </c>
      <c r="R32" s="42">
        <v>19</v>
      </c>
      <c r="S32" s="72">
        <v>697</v>
      </c>
      <c r="T32" s="41">
        <v>2004</v>
      </c>
    </row>
    <row r="33" spans="1:20" s="24" customFormat="1" x14ac:dyDescent="0.2">
      <c r="A33" s="55"/>
      <c r="B33" s="17" t="s">
        <v>131</v>
      </c>
      <c r="C33" s="41">
        <v>130</v>
      </c>
      <c r="D33" s="33">
        <v>0.6</v>
      </c>
      <c r="E33" s="33">
        <v>0.6</v>
      </c>
      <c r="F33" s="33">
        <v>12.7</v>
      </c>
      <c r="G33" s="33">
        <v>61.1</v>
      </c>
      <c r="H33" s="33">
        <v>0</v>
      </c>
      <c r="I33" s="33">
        <v>13</v>
      </c>
      <c r="J33" s="33">
        <v>0</v>
      </c>
      <c r="K33" s="33">
        <v>0.8</v>
      </c>
      <c r="L33" s="33">
        <v>0</v>
      </c>
      <c r="M33" s="33">
        <v>20.8</v>
      </c>
      <c r="N33" s="33">
        <v>10.4</v>
      </c>
      <c r="O33" s="33">
        <v>14.3</v>
      </c>
      <c r="P33" s="33">
        <v>2.9</v>
      </c>
      <c r="Q33" s="33">
        <v>0.2</v>
      </c>
      <c r="R33" s="33">
        <v>2.6</v>
      </c>
      <c r="S33" s="6"/>
      <c r="T33" s="70"/>
    </row>
    <row r="34" spans="1:20" s="18" customFormat="1" ht="38.25" x14ac:dyDescent="0.2">
      <c r="A34" s="5"/>
      <c r="B34" s="17" t="s">
        <v>138</v>
      </c>
      <c r="C34" s="41">
        <v>20</v>
      </c>
      <c r="D34" s="33">
        <v>1.3</v>
      </c>
      <c r="E34" s="33">
        <v>7</v>
      </c>
      <c r="F34" s="33">
        <v>11.9</v>
      </c>
      <c r="G34" s="33">
        <v>115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2.1</v>
      </c>
      <c r="N34" s="33">
        <v>1.7</v>
      </c>
      <c r="O34" s="33">
        <v>9</v>
      </c>
      <c r="P34" s="33">
        <v>0.1</v>
      </c>
      <c r="Q34" s="33">
        <v>0.1</v>
      </c>
      <c r="R34" s="33">
        <v>1.8</v>
      </c>
      <c r="S34" s="6"/>
      <c r="T34" s="71" t="s">
        <v>146</v>
      </c>
    </row>
    <row r="35" spans="1:20" outlineLevel="1" x14ac:dyDescent="0.2">
      <c r="A35" s="5"/>
      <c r="B35" s="11" t="s">
        <v>157</v>
      </c>
      <c r="C35" s="81">
        <v>350</v>
      </c>
      <c r="D35" s="83">
        <f>SUM(D32:D34)</f>
        <v>7.8999999999999995</v>
      </c>
      <c r="E35" s="83">
        <f t="shared" ref="E35:R35" si="2">SUM(E32:E34)</f>
        <v>14</v>
      </c>
      <c r="F35" s="83">
        <f t="shared" si="2"/>
        <v>34</v>
      </c>
      <c r="G35" s="83">
        <f t="shared" si="2"/>
        <v>296.10000000000002</v>
      </c>
      <c r="H35" s="83">
        <f t="shared" si="2"/>
        <v>0.1</v>
      </c>
      <c r="I35" s="83">
        <f t="shared" si="2"/>
        <v>14.1</v>
      </c>
      <c r="J35" s="83">
        <f t="shared" si="2"/>
        <v>25.3</v>
      </c>
      <c r="K35" s="83">
        <f t="shared" si="2"/>
        <v>0.8</v>
      </c>
      <c r="L35" s="83">
        <f t="shared" si="2"/>
        <v>0.2</v>
      </c>
      <c r="M35" s="83">
        <f t="shared" si="2"/>
        <v>262.90000000000003</v>
      </c>
      <c r="N35" s="83">
        <f t="shared" si="2"/>
        <v>35.800000000000004</v>
      </c>
      <c r="O35" s="83">
        <f t="shared" si="2"/>
        <v>203.3</v>
      </c>
      <c r="P35" s="83">
        <f t="shared" si="2"/>
        <v>3.2</v>
      </c>
      <c r="Q35" s="83">
        <f t="shared" si="2"/>
        <v>1.1000000000000001</v>
      </c>
      <c r="R35" s="83">
        <f t="shared" si="2"/>
        <v>23.400000000000002</v>
      </c>
      <c r="S35" s="97"/>
      <c r="T35" s="53"/>
    </row>
    <row r="36" spans="1:20" ht="15" outlineLevel="1" x14ac:dyDescent="0.25">
      <c r="A36" s="5"/>
      <c r="B36" s="10" t="s">
        <v>26</v>
      </c>
      <c r="C36" s="32"/>
      <c r="D36" s="32">
        <f t="shared" ref="D36:R36" si="3">D17+D28+D35</f>
        <v>70.5</v>
      </c>
      <c r="E36" s="32">
        <f t="shared" si="3"/>
        <v>67.199999999999989</v>
      </c>
      <c r="F36" s="32">
        <f t="shared" si="3"/>
        <v>235.89999999999998</v>
      </c>
      <c r="G36" s="32">
        <f t="shared" si="3"/>
        <v>1841.8000000000002</v>
      </c>
      <c r="H36" s="77">
        <f t="shared" si="3"/>
        <v>1.2300000000000002</v>
      </c>
      <c r="I36" s="32">
        <f t="shared" si="3"/>
        <v>64.34</v>
      </c>
      <c r="J36" s="32">
        <f t="shared" si="3"/>
        <v>64.8</v>
      </c>
      <c r="K36" s="32">
        <f t="shared" si="3"/>
        <v>13.15</v>
      </c>
      <c r="L36" s="32">
        <f t="shared" si="3"/>
        <v>2.7200000000000006</v>
      </c>
      <c r="M36" s="32">
        <f t="shared" si="3"/>
        <v>486.20000000000005</v>
      </c>
      <c r="N36" s="32">
        <f t="shared" si="3"/>
        <v>369.09999999999997</v>
      </c>
      <c r="O36" s="32">
        <f t="shared" si="3"/>
        <v>1212</v>
      </c>
      <c r="P36" s="32">
        <f t="shared" si="3"/>
        <v>23.3</v>
      </c>
      <c r="Q36" s="32">
        <f t="shared" si="3"/>
        <v>8.6999999999999993</v>
      </c>
      <c r="R36" s="32">
        <f t="shared" si="3"/>
        <v>344.9</v>
      </c>
      <c r="S36" s="53"/>
      <c r="T36" s="53"/>
    </row>
    <row r="37" spans="1:20" outlineLevel="1" x14ac:dyDescent="0.2"/>
    <row r="38" spans="1:20" outlineLevel="1" x14ac:dyDescent="0.2"/>
    <row r="39" spans="1:20" outlineLevel="1" x14ac:dyDescent="0.2"/>
    <row r="40" spans="1:20" outlineLevel="1" x14ac:dyDescent="0.2"/>
    <row r="41" spans="1:20" outlineLevel="1" x14ac:dyDescent="0.2"/>
    <row r="42" spans="1:20" outlineLevel="1" x14ac:dyDescent="0.2"/>
    <row r="43" spans="1:20" outlineLevel="1" x14ac:dyDescent="0.2"/>
    <row r="44" spans="1:20" outlineLevel="1" x14ac:dyDescent="0.2"/>
    <row r="45" spans="1:20" outlineLevel="1" x14ac:dyDescent="0.2"/>
    <row r="46" spans="1:20" outlineLevel="1" x14ac:dyDescent="0.2"/>
    <row r="47" spans="1:20" outlineLevel="1" x14ac:dyDescent="0.2"/>
    <row r="48" spans="1:20" outlineLevel="1" x14ac:dyDescent="0.2"/>
    <row r="49" outlineLevel="1" x14ac:dyDescent="0.2"/>
    <row r="50" outlineLevel="1" x14ac:dyDescent="0.2"/>
    <row r="51" hidden="1" outlineLevel="1" x14ac:dyDescent="0.2"/>
    <row r="52" hidden="1" outlineLevel="1" x14ac:dyDescent="0.2"/>
    <row r="53" hidden="1" outlineLevel="1" x14ac:dyDescent="0.2"/>
    <row r="54" hidden="1" outlineLevel="1" x14ac:dyDescent="0.2"/>
    <row r="55" hidden="1" outlineLevel="1" x14ac:dyDescent="0.2"/>
    <row r="56" hidden="1" outlineLevel="1" x14ac:dyDescent="0.2"/>
    <row r="57" hidden="1" outlineLevel="1" x14ac:dyDescent="0.2"/>
    <row r="58" hidden="1" outlineLevel="1" x14ac:dyDescent="0.2"/>
    <row r="59" hidden="1" outlineLevel="1" x14ac:dyDescent="0.2"/>
    <row r="60" hidden="1" outlineLevel="1" x14ac:dyDescent="0.2"/>
    <row r="61" hidden="1" outlineLevel="1" x14ac:dyDescent="0.2"/>
    <row r="62" hidden="1" outlineLevel="1" x14ac:dyDescent="0.2"/>
    <row r="63" hidden="1" outlineLevel="1" x14ac:dyDescent="0.2"/>
    <row r="64" hidden="1" outlineLevel="1" x14ac:dyDescent="0.2"/>
    <row r="65" hidden="1" outlineLevel="1" x14ac:dyDescent="0.2"/>
    <row r="66" hidden="1" outlineLevel="1" x14ac:dyDescent="0.2"/>
    <row r="67" hidden="1" outlineLevel="1" x14ac:dyDescent="0.2"/>
    <row r="68" hidden="1" outlineLevel="1" x14ac:dyDescent="0.2"/>
    <row r="69" hidden="1" outlineLevel="1" x14ac:dyDescent="0.2"/>
    <row r="70" hidden="1" outlineLevel="1" x14ac:dyDescent="0.2"/>
    <row r="71" hidden="1" outlineLevel="1" x14ac:dyDescent="0.2"/>
    <row r="72" hidden="1" outlineLevel="1" x14ac:dyDescent="0.2"/>
    <row r="73" hidden="1" outlineLevel="1" x14ac:dyDescent="0.2"/>
    <row r="74" hidden="1" outlineLevel="1" x14ac:dyDescent="0.2"/>
    <row r="75" hidden="1" outlineLevel="1" x14ac:dyDescent="0.2"/>
    <row r="76" hidden="1" outlineLevel="1" x14ac:dyDescent="0.2"/>
    <row r="77" hidden="1" outlineLevel="1" x14ac:dyDescent="0.2"/>
    <row r="78" hidden="1" outlineLevel="1" x14ac:dyDescent="0.2"/>
    <row r="79" hidden="1" outlineLevel="1" x14ac:dyDescent="0.2"/>
    <row r="80" hidden="1" outlineLevel="1" x14ac:dyDescent="0.2"/>
    <row r="81" hidden="1" outlineLevel="1" x14ac:dyDescent="0.2"/>
    <row r="82" hidden="1" outlineLevel="1" x14ac:dyDescent="0.2"/>
    <row r="83" hidden="1" outlineLevel="1" x14ac:dyDescent="0.2"/>
    <row r="84" hidden="1" outlineLevel="1" x14ac:dyDescent="0.2"/>
    <row r="85" hidden="1" outlineLevel="1" x14ac:dyDescent="0.2"/>
    <row r="86" hidden="1" outlineLevel="1" x14ac:dyDescent="0.2"/>
    <row r="87" hidden="1" outlineLevel="1" x14ac:dyDescent="0.2"/>
    <row r="88" hidden="1" outlineLevel="1" x14ac:dyDescent="0.2"/>
    <row r="89" hidden="1" outlineLevel="1" x14ac:dyDescent="0.2"/>
    <row r="90" hidden="1" outlineLevel="1" x14ac:dyDescent="0.2"/>
    <row r="91" hidden="1" outlineLevel="1" x14ac:dyDescent="0.2"/>
    <row r="92" hidden="1" outlineLevel="1" x14ac:dyDescent="0.2"/>
    <row r="93" hidden="1" outlineLevel="1" x14ac:dyDescent="0.2"/>
    <row r="94" hidden="1" outlineLevel="1" x14ac:dyDescent="0.2"/>
    <row r="95" hidden="1" outlineLevel="1" x14ac:dyDescent="0.2"/>
    <row r="96" hidden="1" outlineLevel="1" x14ac:dyDescent="0.2"/>
    <row r="97" hidden="1" outlineLevel="1" x14ac:dyDescent="0.2"/>
    <row r="98" hidden="1" outlineLevel="1" x14ac:dyDescent="0.2"/>
    <row r="99" hidden="1" outlineLevel="1" x14ac:dyDescent="0.2"/>
    <row r="100" hidden="1" outlineLevel="1" x14ac:dyDescent="0.2"/>
    <row r="101" hidden="1" outlineLevel="1" x14ac:dyDescent="0.2"/>
    <row r="102" hidden="1" outlineLevel="1" x14ac:dyDescent="0.2"/>
    <row r="103" hidden="1" outlineLevel="1" x14ac:dyDescent="0.2"/>
    <row r="104" hidden="1" outlineLevel="1" x14ac:dyDescent="0.2"/>
    <row r="105" hidden="1" outlineLevel="1" x14ac:dyDescent="0.2"/>
    <row r="106" hidden="1" outlineLevel="1" x14ac:dyDescent="0.2"/>
    <row r="107" hidden="1" outlineLevel="1" x14ac:dyDescent="0.2"/>
    <row r="108" hidden="1" outlineLevel="1" x14ac:dyDescent="0.2"/>
    <row r="109" hidden="1" outlineLevel="1" x14ac:dyDescent="0.2"/>
    <row r="110" hidden="1" outlineLevel="1" x14ac:dyDescent="0.2"/>
    <row r="111" hidden="1" outlineLevel="1" x14ac:dyDescent="0.2"/>
    <row r="112" hidden="1" outlineLevel="1" x14ac:dyDescent="0.2"/>
    <row r="113" hidden="1" outlineLevel="1" x14ac:dyDescent="0.2"/>
    <row r="114" hidden="1" outlineLevel="1" x14ac:dyDescent="0.2"/>
    <row r="115" hidden="1" outlineLevel="1" x14ac:dyDescent="0.2"/>
    <row r="116" hidden="1" outlineLevel="1" x14ac:dyDescent="0.2"/>
    <row r="117" hidden="1" outlineLevel="1" x14ac:dyDescent="0.2"/>
    <row r="118" hidden="1" outlineLevel="1" x14ac:dyDescent="0.2"/>
    <row r="119" hidden="1" outlineLevel="1" x14ac:dyDescent="0.2"/>
    <row r="120" hidden="1" outlineLevel="1" x14ac:dyDescent="0.2"/>
    <row r="121" hidden="1" outlineLevel="1" x14ac:dyDescent="0.2"/>
    <row r="122" hidden="1" outlineLevel="1" x14ac:dyDescent="0.2"/>
    <row r="123" hidden="1" outlineLevel="1" x14ac:dyDescent="0.2"/>
    <row r="124" hidden="1" outlineLevel="1" x14ac:dyDescent="0.2"/>
    <row r="125" hidden="1" outlineLevel="1" x14ac:dyDescent="0.2"/>
    <row r="126" hidden="1" outlineLevel="1" x14ac:dyDescent="0.2"/>
    <row r="127" hidden="1" outlineLevel="1" x14ac:dyDescent="0.2"/>
    <row r="128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hidden="1" outlineLevel="1" x14ac:dyDescent="0.2"/>
    <row r="145" hidden="1" outlineLevel="1" x14ac:dyDescent="0.2"/>
    <row r="146" hidden="1" outlineLevel="1" x14ac:dyDescent="0.2"/>
    <row r="147" hidden="1" outlineLevel="1" x14ac:dyDescent="0.2"/>
    <row r="148" hidden="1" outlineLevel="1" x14ac:dyDescent="0.2"/>
    <row r="149" hidden="1" outlineLevel="1" x14ac:dyDescent="0.2"/>
    <row r="150" hidden="1" outlineLevel="1" x14ac:dyDescent="0.2"/>
    <row r="151" hidden="1" outlineLevel="1" x14ac:dyDescent="0.2"/>
    <row r="152" hidden="1" outlineLevel="1" x14ac:dyDescent="0.2"/>
    <row r="153" hidden="1" outlineLevel="1" x14ac:dyDescent="0.2"/>
    <row r="154" hidden="1" outlineLevel="1" x14ac:dyDescent="0.2"/>
    <row r="155" hidden="1" outlineLevel="1" x14ac:dyDescent="0.2"/>
    <row r="156" hidden="1" outlineLevel="1" x14ac:dyDescent="0.2"/>
    <row r="157" hidden="1" outlineLevel="1" x14ac:dyDescent="0.2"/>
    <row r="158" hidden="1" outlineLevel="1" x14ac:dyDescent="0.2"/>
    <row r="159" hidden="1" outlineLevel="1" x14ac:dyDescent="0.2"/>
    <row r="160" hidden="1" outlineLevel="1" x14ac:dyDescent="0.2"/>
    <row r="161" hidden="1" outlineLevel="1" x14ac:dyDescent="0.2"/>
    <row r="162" hidden="1" outlineLevel="1" x14ac:dyDescent="0.2"/>
    <row r="163" hidden="1" outlineLevel="1" x14ac:dyDescent="0.2"/>
    <row r="164" hidden="1" outlineLevel="1" x14ac:dyDescent="0.2"/>
    <row r="165" hidden="1" outlineLevel="1" x14ac:dyDescent="0.2"/>
    <row r="166" hidden="1" outlineLevel="1" x14ac:dyDescent="0.2"/>
    <row r="167" hidden="1" outlineLevel="1" x14ac:dyDescent="0.2"/>
    <row r="168" hidden="1" outlineLevel="1" x14ac:dyDescent="0.2"/>
    <row r="169" hidden="1" outlineLevel="1" x14ac:dyDescent="0.2"/>
    <row r="170" hidden="1" outlineLevel="1" x14ac:dyDescent="0.2"/>
    <row r="171" hidden="1" outlineLevel="1" x14ac:dyDescent="0.2"/>
    <row r="172" hidden="1" outlineLevel="1" x14ac:dyDescent="0.2"/>
    <row r="173" hidden="1" outlineLevel="1" x14ac:dyDescent="0.2"/>
    <row r="174" hidden="1" outlineLevel="1" x14ac:dyDescent="0.2"/>
    <row r="175" hidden="1" outlineLevel="1" x14ac:dyDescent="0.2"/>
    <row r="176" hidden="1" outlineLevel="1" x14ac:dyDescent="0.2"/>
    <row r="177" hidden="1" outlineLevel="1" x14ac:dyDescent="0.2"/>
    <row r="178" hidden="1" outlineLevel="1" x14ac:dyDescent="0.2"/>
    <row r="179" hidden="1" outlineLevel="1" x14ac:dyDescent="0.2"/>
    <row r="180" hidden="1" outlineLevel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hidden="1" outlineLevel="1" x14ac:dyDescent="0.2"/>
    <row r="186" hidden="1" outlineLevel="1" x14ac:dyDescent="0.2"/>
    <row r="187" hidden="1" outlineLevel="1" x14ac:dyDescent="0.2"/>
    <row r="188" hidden="1" outlineLevel="1" x14ac:dyDescent="0.2"/>
    <row r="189" hidden="1" outlineLevel="1" x14ac:dyDescent="0.2"/>
    <row r="190" hidden="1" outlineLevel="1" x14ac:dyDescent="0.2"/>
    <row r="191" hidden="1" outlineLevel="1" x14ac:dyDescent="0.2"/>
    <row r="192" hidden="1" outlineLevel="1" x14ac:dyDescent="0.2"/>
    <row r="193" hidden="1" outlineLevel="1" x14ac:dyDescent="0.2"/>
    <row r="194" hidden="1" outlineLevel="1" x14ac:dyDescent="0.2"/>
    <row r="195" hidden="1" outlineLevel="1" x14ac:dyDescent="0.2"/>
    <row r="196" hidden="1" outlineLevel="1" x14ac:dyDescent="0.2"/>
    <row r="197" hidden="1" outlineLevel="1" x14ac:dyDescent="0.2"/>
    <row r="198" hidden="1" outlineLevel="1" x14ac:dyDescent="0.2"/>
    <row r="199" hidden="1" outlineLevel="1" x14ac:dyDescent="0.2"/>
    <row r="200" hidden="1" outlineLevel="1" x14ac:dyDescent="0.2"/>
    <row r="201" hidden="1" outlineLevel="1" x14ac:dyDescent="0.2"/>
    <row r="202" hidden="1" outlineLevel="1" x14ac:dyDescent="0.2"/>
    <row r="203" hidden="1" outlineLevel="1" x14ac:dyDescent="0.2"/>
    <row r="204" hidden="1" outlineLevel="1" x14ac:dyDescent="0.2"/>
    <row r="205" hidden="1" outlineLevel="1" x14ac:dyDescent="0.2"/>
    <row r="206" hidden="1" outlineLevel="1" x14ac:dyDescent="0.2"/>
    <row r="207" hidden="1" outlineLevel="1" x14ac:dyDescent="0.2"/>
    <row r="208" hidden="1" outlineLevel="1" x14ac:dyDescent="0.2"/>
    <row r="209" hidden="1" outlineLevel="1" x14ac:dyDescent="0.2"/>
    <row r="210" hidden="1" outlineLevel="1" x14ac:dyDescent="0.2"/>
    <row r="211" hidden="1" outlineLevel="1" x14ac:dyDescent="0.2"/>
    <row r="212" hidden="1" outlineLevel="1" x14ac:dyDescent="0.2"/>
    <row r="213" hidden="1" outlineLevel="1" x14ac:dyDescent="0.2"/>
    <row r="214" hidden="1" outlineLevel="1" x14ac:dyDescent="0.2"/>
    <row r="215" hidden="1" outlineLevel="1" x14ac:dyDescent="0.2"/>
    <row r="216" hidden="1" outlineLevel="1" x14ac:dyDescent="0.2"/>
    <row r="217" hidden="1" outlineLevel="1" x14ac:dyDescent="0.2"/>
    <row r="218" hidden="1" outlineLevel="1" x14ac:dyDescent="0.2"/>
    <row r="219" hidden="1" outlineLevel="1" x14ac:dyDescent="0.2"/>
    <row r="220" hidden="1" outlineLevel="1" x14ac:dyDescent="0.2"/>
    <row r="221" hidden="1" outlineLevel="1" x14ac:dyDescent="0.2"/>
    <row r="222" hidden="1" outlineLevel="1" x14ac:dyDescent="0.2"/>
    <row r="223" hidden="1" outlineLevel="1" x14ac:dyDescent="0.2"/>
    <row r="224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hidden="1" outlineLevel="1" x14ac:dyDescent="0.2"/>
    <row r="242" hidden="1" outlineLevel="1" x14ac:dyDescent="0.2"/>
    <row r="243" hidden="1" outlineLevel="1" x14ac:dyDescent="0.2"/>
    <row r="244" hidden="1" outlineLevel="1" x14ac:dyDescent="0.2"/>
    <row r="245" hidden="1" outlineLevel="1" x14ac:dyDescent="0.2"/>
    <row r="246" hidden="1" outlineLevel="1" x14ac:dyDescent="0.2"/>
    <row r="247" hidden="1" outlineLevel="1" x14ac:dyDescent="0.2"/>
    <row r="248" hidden="1" outlineLevel="1" x14ac:dyDescent="0.2"/>
    <row r="249" hidden="1" outlineLevel="1" x14ac:dyDescent="0.2"/>
    <row r="250" hidden="1" outlineLevel="1" x14ac:dyDescent="0.2"/>
    <row r="251" hidden="1" outlineLevel="1" x14ac:dyDescent="0.2"/>
    <row r="252" hidden="1" outlineLevel="1" x14ac:dyDescent="0.2"/>
    <row r="253" hidden="1" outlineLevel="1" x14ac:dyDescent="0.2"/>
    <row r="254" hidden="1" outlineLevel="1" x14ac:dyDescent="0.2"/>
    <row r="255" hidden="1" outlineLevel="1" x14ac:dyDescent="0.2"/>
    <row r="256" hidden="1" outlineLevel="1" x14ac:dyDescent="0.2"/>
    <row r="257" hidden="1" outlineLevel="1" x14ac:dyDescent="0.2"/>
    <row r="258" hidden="1" outlineLevel="1" x14ac:dyDescent="0.2"/>
    <row r="259" hidden="1" outlineLevel="1" x14ac:dyDescent="0.2"/>
    <row r="260" hidden="1" outlineLevel="1" x14ac:dyDescent="0.2"/>
    <row r="261" hidden="1" outlineLevel="1" x14ac:dyDescent="0.2"/>
    <row r="262" hidden="1" outlineLevel="1" x14ac:dyDescent="0.2"/>
    <row r="263" hidden="1" outlineLevel="1" x14ac:dyDescent="0.2"/>
    <row r="264" hidden="1" outlineLevel="1" x14ac:dyDescent="0.2"/>
    <row r="265" hidden="1" outlineLevel="1" x14ac:dyDescent="0.2"/>
    <row r="266" hidden="1" outlineLevel="1" x14ac:dyDescent="0.2"/>
    <row r="267" hidden="1" outlineLevel="1" x14ac:dyDescent="0.2"/>
    <row r="268" hidden="1" outlineLevel="1" x14ac:dyDescent="0.2"/>
    <row r="269" hidden="1" outlineLevel="1" x14ac:dyDescent="0.2"/>
    <row r="270" hidden="1" outlineLevel="1" x14ac:dyDescent="0.2"/>
    <row r="271" hidden="1" outlineLevel="1" x14ac:dyDescent="0.2"/>
    <row r="272" hidden="1" outlineLevel="1" x14ac:dyDescent="0.2"/>
    <row r="273" hidden="1" outlineLevel="1" x14ac:dyDescent="0.2"/>
    <row r="274" hidden="1" outlineLevel="1" x14ac:dyDescent="0.2"/>
    <row r="275" hidden="1" outlineLevel="1" x14ac:dyDescent="0.2"/>
    <row r="276" hidden="1" outlineLevel="1" x14ac:dyDescent="0.2"/>
    <row r="277" hidden="1" outlineLevel="1" x14ac:dyDescent="0.2"/>
    <row r="278" hidden="1" outlineLevel="1" x14ac:dyDescent="0.2"/>
    <row r="279" hidden="1" outlineLevel="1" x14ac:dyDescent="0.2"/>
    <row r="280" hidden="1" outlineLevel="1" x14ac:dyDescent="0.2"/>
    <row r="281" hidden="1" outlineLevel="1" x14ac:dyDescent="0.2"/>
    <row r="282" hidden="1" outlineLevel="1" x14ac:dyDescent="0.2"/>
    <row r="283" hidden="1" outlineLevel="1" x14ac:dyDescent="0.2"/>
    <row r="284" hidden="1" outlineLevel="1" x14ac:dyDescent="0.2"/>
    <row r="285" hidden="1" outlineLevel="1" x14ac:dyDescent="0.2"/>
    <row r="286" hidden="1" outlineLevel="1" x14ac:dyDescent="0.2"/>
    <row r="287" hidden="1" outlineLevel="1" x14ac:dyDescent="0.2"/>
    <row r="288" hidden="1" outlineLevel="1" x14ac:dyDescent="0.2"/>
    <row r="289" hidden="1" outlineLevel="1" x14ac:dyDescent="0.2"/>
    <row r="290" hidden="1" outlineLevel="1" x14ac:dyDescent="0.2"/>
    <row r="291" hidden="1" outlineLevel="1" x14ac:dyDescent="0.2"/>
    <row r="292" hidden="1" outlineLevel="1" x14ac:dyDescent="0.2"/>
    <row r="293" hidden="1" outlineLevel="1" x14ac:dyDescent="0.2"/>
    <row r="294" hidden="1" outlineLevel="1" x14ac:dyDescent="0.2"/>
    <row r="295" hidden="1" outlineLevel="1" x14ac:dyDescent="0.2"/>
    <row r="296" hidden="1" outlineLevel="1" x14ac:dyDescent="0.2"/>
    <row r="297" hidden="1" outlineLevel="1" x14ac:dyDescent="0.2"/>
    <row r="298" hidden="1" outlineLevel="1" x14ac:dyDescent="0.2"/>
    <row r="299" hidden="1" outlineLevel="1" x14ac:dyDescent="0.2"/>
    <row r="300" hidden="1" outlineLevel="1" x14ac:dyDescent="0.2"/>
    <row r="301" hidden="1" outlineLevel="1" x14ac:dyDescent="0.2"/>
    <row r="302" hidden="1" outlineLevel="1" x14ac:dyDescent="0.2"/>
    <row r="303" hidden="1" outlineLevel="1" x14ac:dyDescent="0.2"/>
    <row r="304" hidden="1" outlineLevel="1" x14ac:dyDescent="0.2"/>
    <row r="305" spans="1:18" hidden="1" outlineLevel="1" x14ac:dyDescent="0.2"/>
    <row r="306" spans="1:18" hidden="1" outlineLevel="1" x14ac:dyDescent="0.2"/>
    <row r="307" spans="1:18" hidden="1" outlineLevel="1" x14ac:dyDescent="0.2"/>
    <row r="308" spans="1:18" hidden="1" outlineLevel="1" x14ac:dyDescent="0.2"/>
    <row r="309" spans="1:18" hidden="1" outlineLevel="1" x14ac:dyDescent="0.2"/>
    <row r="310" spans="1:18" hidden="1" outlineLevel="1" x14ac:dyDescent="0.2"/>
    <row r="311" spans="1:18" ht="15" hidden="1" x14ac:dyDescent="0.2">
      <c r="A311" s="25" t="s">
        <v>76</v>
      </c>
    </row>
    <row r="312" spans="1:18" hidden="1" x14ac:dyDescent="0.2"/>
    <row r="313" spans="1:18" hidden="1" outlineLevel="1" x14ac:dyDescent="0.2">
      <c r="A313" s="27" t="s">
        <v>32</v>
      </c>
    </row>
    <row r="314" spans="1:18" s="24" customFormat="1" hidden="1" outlineLevel="1" x14ac:dyDescent="0.2">
      <c r="A314" s="55">
        <v>1</v>
      </c>
      <c r="B314" s="8">
        <v>2</v>
      </c>
      <c r="C314" s="8">
        <v>3</v>
      </c>
      <c r="D314" s="8">
        <v>5</v>
      </c>
      <c r="E314" s="8">
        <v>7</v>
      </c>
      <c r="F314" s="8">
        <v>9</v>
      </c>
      <c r="G314" s="8"/>
      <c r="H314" s="8">
        <v>14</v>
      </c>
      <c r="I314" s="8">
        <v>15</v>
      </c>
      <c r="J314" s="8">
        <v>16</v>
      </c>
      <c r="K314" s="8">
        <v>17</v>
      </c>
      <c r="L314" s="8"/>
      <c r="M314" s="8">
        <v>18</v>
      </c>
      <c r="N314" s="8">
        <v>19</v>
      </c>
      <c r="O314" s="8">
        <v>20</v>
      </c>
      <c r="P314" s="8">
        <v>21</v>
      </c>
      <c r="Q314" s="8"/>
      <c r="R314" s="8"/>
    </row>
    <row r="315" spans="1:18" hidden="1" outlineLevel="1" x14ac:dyDescent="0.2">
      <c r="A315" s="5">
        <v>175</v>
      </c>
      <c r="B315" s="17" t="s">
        <v>58</v>
      </c>
      <c r="C315" s="6">
        <v>200</v>
      </c>
      <c r="D315" s="33">
        <v>3.3</v>
      </c>
      <c r="E315" s="33">
        <v>8.6</v>
      </c>
      <c r="F315" s="33">
        <v>23.2</v>
      </c>
      <c r="G315" s="33"/>
      <c r="H315" s="33">
        <v>0.4</v>
      </c>
      <c r="I315" s="33">
        <v>1.9</v>
      </c>
      <c r="J315" s="33">
        <v>71.599999999999994</v>
      </c>
      <c r="K315" s="33">
        <v>0.4</v>
      </c>
      <c r="L315" s="33"/>
      <c r="M315" s="33">
        <v>92.3</v>
      </c>
      <c r="N315" s="33">
        <v>108.4</v>
      </c>
      <c r="O315" s="33">
        <v>26.7</v>
      </c>
      <c r="P315" s="33">
        <v>1.3</v>
      </c>
      <c r="Q315" s="33"/>
      <c r="R315" s="33"/>
    </row>
    <row r="316" spans="1:18" hidden="1" outlineLevel="1" x14ac:dyDescent="0.2">
      <c r="A316" s="55">
        <v>14</v>
      </c>
      <c r="B316" s="9" t="s">
        <v>2</v>
      </c>
      <c r="C316" s="28">
        <v>10</v>
      </c>
      <c r="D316" s="29">
        <v>0.1</v>
      </c>
      <c r="E316" s="29">
        <v>7.2</v>
      </c>
      <c r="F316" s="29" t="e">
        <f>SUM(#REF!)</f>
        <v>#REF!</v>
      </c>
      <c r="G316" s="29"/>
      <c r="H316" s="29">
        <v>0</v>
      </c>
      <c r="I316" s="29"/>
      <c r="J316" s="29">
        <v>40</v>
      </c>
      <c r="K316" s="29">
        <v>0.1</v>
      </c>
      <c r="L316" s="29"/>
      <c r="M316" s="29">
        <v>2.4</v>
      </c>
      <c r="N316" s="29">
        <v>3</v>
      </c>
      <c r="O316" s="29"/>
      <c r="P316" s="29"/>
      <c r="Q316" s="29"/>
      <c r="R316" s="29"/>
    </row>
    <row r="317" spans="1:18" hidden="1" outlineLevel="1" x14ac:dyDescent="0.2">
      <c r="A317" s="55">
        <v>15</v>
      </c>
      <c r="B317" s="9" t="s">
        <v>1</v>
      </c>
      <c r="C317" s="28">
        <v>30</v>
      </c>
      <c r="D317" s="29">
        <v>6.96</v>
      </c>
      <c r="E317" s="29">
        <v>8.85</v>
      </c>
      <c r="F317" s="29" t="e">
        <f>SUM(#REF!)</f>
        <v>#REF!</v>
      </c>
      <c r="G317" s="29"/>
      <c r="H317" s="29">
        <v>0.01</v>
      </c>
      <c r="I317" s="29">
        <v>0.21</v>
      </c>
      <c r="J317" s="29">
        <v>78</v>
      </c>
      <c r="K317" s="29">
        <v>0.15</v>
      </c>
      <c r="L317" s="29"/>
      <c r="M317" s="29">
        <v>264</v>
      </c>
      <c r="N317" s="29">
        <v>150</v>
      </c>
      <c r="O317" s="29">
        <v>10.5</v>
      </c>
      <c r="P317" s="29">
        <v>0.3</v>
      </c>
      <c r="Q317" s="29"/>
      <c r="R317" s="29"/>
    </row>
    <row r="318" spans="1:18" hidden="1" outlineLevel="1" x14ac:dyDescent="0.2">
      <c r="A318" s="5"/>
      <c r="B318" s="17"/>
      <c r="C318" s="6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1:18" hidden="1" outlineLevel="1" x14ac:dyDescent="0.2">
      <c r="A319" s="5">
        <v>377</v>
      </c>
      <c r="B319" s="17" t="s">
        <v>33</v>
      </c>
      <c r="C319" s="6" t="s">
        <v>107</v>
      </c>
      <c r="D319" s="33">
        <v>0.53</v>
      </c>
      <c r="E319" s="33"/>
      <c r="F319" s="33">
        <v>9.8699999999999992</v>
      </c>
      <c r="G319" s="33"/>
      <c r="H319" s="33"/>
      <c r="I319" s="33">
        <v>2.13</v>
      </c>
      <c r="J319" s="33"/>
      <c r="K319" s="33"/>
      <c r="L319" s="33"/>
      <c r="M319" s="33">
        <v>15.33</v>
      </c>
      <c r="N319" s="33">
        <v>23.2</v>
      </c>
      <c r="O319" s="33">
        <v>12.27</v>
      </c>
      <c r="P319" s="33">
        <v>2.13</v>
      </c>
      <c r="Q319" s="33"/>
      <c r="R319" s="33"/>
    </row>
    <row r="320" spans="1:18" hidden="1" outlineLevel="1" x14ac:dyDescent="0.2">
      <c r="A320" s="5" t="s">
        <v>4</v>
      </c>
      <c r="B320" s="17" t="s">
        <v>5</v>
      </c>
      <c r="C320" s="28">
        <v>60</v>
      </c>
      <c r="D320" s="29">
        <v>4.74</v>
      </c>
      <c r="E320" s="29">
        <v>0.60000000000000009</v>
      </c>
      <c r="F320" s="29">
        <v>28.98</v>
      </c>
      <c r="G320" s="29"/>
      <c r="H320" s="29">
        <v>0.06</v>
      </c>
      <c r="I320" s="29">
        <v>0</v>
      </c>
      <c r="J320" s="29">
        <v>0</v>
      </c>
      <c r="K320" s="29">
        <v>0.78</v>
      </c>
      <c r="L320" s="29"/>
      <c r="M320" s="29">
        <v>13.799999999999999</v>
      </c>
      <c r="N320" s="29">
        <v>52.199999999999996</v>
      </c>
      <c r="O320" s="29">
        <v>19.799999999999997</v>
      </c>
      <c r="P320" s="29">
        <v>0.66000000000000014</v>
      </c>
      <c r="Q320" s="29"/>
      <c r="R320" s="29"/>
    </row>
    <row r="321" spans="1:18" hidden="1" outlineLevel="1" x14ac:dyDescent="0.2">
      <c r="A321" s="5"/>
      <c r="B321" s="11" t="s">
        <v>81</v>
      </c>
      <c r="C321" s="6"/>
      <c r="D321" s="33">
        <f t="shared" ref="D321:P321" si="4">SUM(D315:D320)</f>
        <v>15.629999999999999</v>
      </c>
      <c r="E321" s="33">
        <f t="shared" si="4"/>
        <v>25.25</v>
      </c>
      <c r="F321" s="33" t="e">
        <f t="shared" si="4"/>
        <v>#REF!</v>
      </c>
      <c r="G321" s="33"/>
      <c r="H321" s="33">
        <f t="shared" si="4"/>
        <v>0.47000000000000003</v>
      </c>
      <c r="I321" s="33">
        <f t="shared" si="4"/>
        <v>4.24</v>
      </c>
      <c r="J321" s="33">
        <f t="shared" si="4"/>
        <v>189.6</v>
      </c>
      <c r="K321" s="33">
        <f t="shared" si="4"/>
        <v>1.4300000000000002</v>
      </c>
      <c r="L321" s="33"/>
      <c r="M321" s="33">
        <f t="shared" si="4"/>
        <v>387.83</v>
      </c>
      <c r="N321" s="33">
        <f t="shared" si="4"/>
        <v>336.79999999999995</v>
      </c>
      <c r="O321" s="33">
        <f t="shared" si="4"/>
        <v>69.27</v>
      </c>
      <c r="P321" s="33">
        <f t="shared" si="4"/>
        <v>4.3900000000000006</v>
      </c>
      <c r="Q321" s="33"/>
      <c r="R321" s="33"/>
    </row>
    <row r="322" spans="1:18" hidden="1" outlineLevel="1" x14ac:dyDescent="0.2"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18" hidden="1" outlineLevel="1" x14ac:dyDescent="0.2">
      <c r="A323" s="31" t="s">
        <v>21</v>
      </c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1:18" s="24" customFormat="1" hidden="1" outlineLevel="1" x14ac:dyDescent="0.2">
      <c r="A324" s="55">
        <v>1</v>
      </c>
      <c r="B324" s="8">
        <v>2</v>
      </c>
      <c r="C324" s="8">
        <v>3</v>
      </c>
      <c r="D324" s="8">
        <v>5</v>
      </c>
      <c r="E324" s="8">
        <v>7</v>
      </c>
      <c r="F324" s="8">
        <v>9</v>
      </c>
      <c r="G324" s="8"/>
      <c r="H324" s="8">
        <v>14</v>
      </c>
      <c r="I324" s="8">
        <v>15</v>
      </c>
      <c r="J324" s="8">
        <v>16</v>
      </c>
      <c r="K324" s="8">
        <v>17</v>
      </c>
      <c r="L324" s="8"/>
      <c r="M324" s="8">
        <v>18</v>
      </c>
      <c r="N324" s="8">
        <v>19</v>
      </c>
      <c r="O324" s="8">
        <v>20</v>
      </c>
      <c r="P324" s="8">
        <v>21</v>
      </c>
      <c r="Q324" s="8"/>
      <c r="R324" s="8"/>
    </row>
    <row r="325" spans="1:18" hidden="1" outlineLevel="1" x14ac:dyDescent="0.2">
      <c r="A325" s="5">
        <v>54</v>
      </c>
      <c r="B325" s="17" t="s">
        <v>55</v>
      </c>
      <c r="C325" s="6">
        <v>100</v>
      </c>
      <c r="D325" s="33">
        <v>1.31</v>
      </c>
      <c r="E325" s="33">
        <v>7.16</v>
      </c>
      <c r="F325" s="33">
        <v>12.11</v>
      </c>
      <c r="G325" s="33"/>
      <c r="H325" s="33">
        <v>0.02</v>
      </c>
      <c r="I325" s="33">
        <v>8.56</v>
      </c>
      <c r="J325" s="33"/>
      <c r="K325" s="33">
        <v>2.3199999999999998</v>
      </c>
      <c r="L325" s="33"/>
      <c r="M325" s="33">
        <v>34.4</v>
      </c>
      <c r="N325" s="33">
        <v>37.130000000000003</v>
      </c>
      <c r="O325" s="33">
        <v>19.7</v>
      </c>
      <c r="P325" s="33">
        <v>1.72</v>
      </c>
      <c r="Q325" s="33"/>
      <c r="R325" s="33"/>
    </row>
    <row r="326" spans="1:18" hidden="1" outlineLevel="1" x14ac:dyDescent="0.2">
      <c r="A326" s="5">
        <v>99</v>
      </c>
      <c r="B326" s="17" t="s">
        <v>35</v>
      </c>
      <c r="C326" s="6">
        <v>300</v>
      </c>
      <c r="D326" s="33">
        <v>2.73</v>
      </c>
      <c r="E326" s="33">
        <v>2.79</v>
      </c>
      <c r="F326" s="33">
        <v>13.5</v>
      </c>
      <c r="G326" s="33"/>
      <c r="H326" s="33">
        <v>0.09</v>
      </c>
      <c r="I326" s="33">
        <v>12.75</v>
      </c>
      <c r="J326" s="33"/>
      <c r="K326" s="33">
        <v>2.91</v>
      </c>
      <c r="L326" s="33"/>
      <c r="M326" s="33">
        <v>51.9</v>
      </c>
      <c r="N326" s="33">
        <v>225.9</v>
      </c>
      <c r="O326" s="33">
        <v>33</v>
      </c>
      <c r="P326" s="33">
        <v>0.99</v>
      </c>
      <c r="Q326" s="33"/>
      <c r="R326" s="33"/>
    </row>
    <row r="327" spans="1:18" hidden="1" outlineLevel="1" x14ac:dyDescent="0.2">
      <c r="A327" s="5">
        <v>229</v>
      </c>
      <c r="B327" s="17" t="s">
        <v>84</v>
      </c>
      <c r="C327" s="6">
        <v>120</v>
      </c>
      <c r="D327" s="33">
        <v>18.2</v>
      </c>
      <c r="E327" s="33">
        <v>1.8</v>
      </c>
      <c r="F327" s="33">
        <v>2.25</v>
      </c>
      <c r="G327" s="33"/>
      <c r="H327" s="33">
        <v>0.12</v>
      </c>
      <c r="I327" s="33">
        <v>1.8</v>
      </c>
      <c r="J327" s="33">
        <v>22.2</v>
      </c>
      <c r="K327" s="33">
        <v>2.2200000000000002</v>
      </c>
      <c r="L327" s="33"/>
      <c r="M327" s="33">
        <v>43.2</v>
      </c>
      <c r="N327" s="33">
        <v>265.39999999999998</v>
      </c>
      <c r="O327" s="33">
        <v>42.8</v>
      </c>
      <c r="P327" s="33">
        <v>0.82</v>
      </c>
      <c r="Q327" s="33"/>
      <c r="R327" s="33"/>
    </row>
    <row r="328" spans="1:18" hidden="1" outlineLevel="1" x14ac:dyDescent="0.2">
      <c r="A328" s="5">
        <v>304</v>
      </c>
      <c r="B328" s="17" t="s">
        <v>36</v>
      </c>
      <c r="C328" s="6">
        <v>200</v>
      </c>
      <c r="D328" s="33">
        <v>4.8899999999999997</v>
      </c>
      <c r="E328" s="33">
        <v>7.23</v>
      </c>
      <c r="F328" s="33">
        <v>48.89</v>
      </c>
      <c r="G328" s="33"/>
      <c r="H328" s="33">
        <v>0.03</v>
      </c>
      <c r="I328" s="33"/>
      <c r="J328" s="33">
        <v>36</v>
      </c>
      <c r="K328" s="33">
        <v>0.8</v>
      </c>
      <c r="L328" s="33"/>
      <c r="M328" s="33">
        <v>3.48</v>
      </c>
      <c r="N328" s="33">
        <v>82</v>
      </c>
      <c r="O328" s="33">
        <v>25.34</v>
      </c>
      <c r="P328" s="33">
        <v>0.7</v>
      </c>
      <c r="Q328" s="33"/>
      <c r="R328" s="33"/>
    </row>
    <row r="329" spans="1:18" hidden="1" outlineLevel="1" x14ac:dyDescent="0.2">
      <c r="A329" s="5">
        <v>388</v>
      </c>
      <c r="B329" s="17" t="s">
        <v>37</v>
      </c>
      <c r="C329" s="6">
        <v>200</v>
      </c>
      <c r="D329" s="33">
        <v>0.4</v>
      </c>
      <c r="E329" s="33">
        <v>0.27</v>
      </c>
      <c r="F329" s="33">
        <v>17.2</v>
      </c>
      <c r="G329" s="33"/>
      <c r="H329" s="33">
        <v>0.01</v>
      </c>
      <c r="I329" s="33">
        <v>100</v>
      </c>
      <c r="J329" s="33"/>
      <c r="K329" s="33"/>
      <c r="L329" s="33"/>
      <c r="M329" s="33">
        <v>7.73</v>
      </c>
      <c r="N329" s="33">
        <v>2.13</v>
      </c>
      <c r="O329" s="33">
        <v>2.67</v>
      </c>
      <c r="P329" s="33">
        <v>0.53</v>
      </c>
      <c r="Q329" s="33"/>
      <c r="R329" s="33"/>
    </row>
    <row r="330" spans="1:18" hidden="1" collapsed="1" x14ac:dyDescent="0.2">
      <c r="A330" s="5">
        <v>447</v>
      </c>
      <c r="B330" s="19" t="s">
        <v>71</v>
      </c>
      <c r="C330" s="6">
        <v>50</v>
      </c>
      <c r="D330" s="33">
        <v>7.23</v>
      </c>
      <c r="E330" s="33">
        <v>9.14</v>
      </c>
      <c r="F330" s="33">
        <v>25.41</v>
      </c>
      <c r="G330" s="33"/>
      <c r="H330" s="33">
        <v>0.03</v>
      </c>
      <c r="I330" s="33">
        <v>0.05</v>
      </c>
      <c r="J330" s="33">
        <v>71.180000000000007</v>
      </c>
      <c r="K330" s="33">
        <v>0.42</v>
      </c>
      <c r="L330" s="33"/>
      <c r="M330" s="33">
        <v>26.73</v>
      </c>
      <c r="N330" s="33">
        <v>9.89</v>
      </c>
      <c r="O330" s="33">
        <v>57.23</v>
      </c>
      <c r="P330" s="33">
        <v>0.63</v>
      </c>
      <c r="Q330" s="33"/>
      <c r="R330" s="33"/>
    </row>
    <row r="331" spans="1:18" hidden="1" outlineLevel="1" x14ac:dyDescent="0.2">
      <c r="A331" s="5" t="s">
        <v>4</v>
      </c>
      <c r="B331" s="17" t="s">
        <v>23</v>
      </c>
      <c r="C331" s="6">
        <v>60</v>
      </c>
      <c r="D331" s="33">
        <v>3.36</v>
      </c>
      <c r="E331" s="33">
        <v>0.66</v>
      </c>
      <c r="F331" s="33">
        <v>29.64</v>
      </c>
      <c r="G331" s="33"/>
      <c r="H331" s="33">
        <v>7.0000000000000007E-2</v>
      </c>
      <c r="I331" s="33"/>
      <c r="J331" s="33"/>
      <c r="K331" s="33">
        <v>0.54</v>
      </c>
      <c r="L331" s="33"/>
      <c r="M331" s="33">
        <v>13.8</v>
      </c>
      <c r="N331" s="33">
        <v>63.6</v>
      </c>
      <c r="O331" s="33">
        <v>15</v>
      </c>
      <c r="P331" s="33">
        <v>1.86</v>
      </c>
      <c r="Q331" s="33"/>
      <c r="R331" s="33"/>
    </row>
    <row r="332" spans="1:18" hidden="1" collapsed="1" x14ac:dyDescent="0.2">
      <c r="A332" s="5">
        <v>338</v>
      </c>
      <c r="B332" s="17" t="s">
        <v>66</v>
      </c>
      <c r="C332" s="6">
        <v>100</v>
      </c>
      <c r="D332" s="33">
        <v>0.39998999999999996</v>
      </c>
      <c r="E332" s="33">
        <v>0.30665900000000001</v>
      </c>
      <c r="F332" s="33">
        <v>10.306409</v>
      </c>
      <c r="G332" s="33"/>
      <c r="H332" s="33">
        <v>2.6665999999999999E-2</v>
      </c>
      <c r="I332" s="33">
        <v>4.9998749999999994</v>
      </c>
      <c r="J332" s="33">
        <v>0</v>
      </c>
      <c r="K332" s="33">
        <v>0.39998999999999996</v>
      </c>
      <c r="L332" s="33"/>
      <c r="M332" s="33">
        <v>18.999524999999998</v>
      </c>
      <c r="N332" s="33">
        <v>15.999599999999999</v>
      </c>
      <c r="O332" s="33">
        <v>11.999699999999999</v>
      </c>
      <c r="P332" s="33">
        <v>2.3066089999999999</v>
      </c>
      <c r="Q332" s="33"/>
      <c r="R332" s="33"/>
    </row>
    <row r="333" spans="1:18" hidden="1" outlineLevel="1" x14ac:dyDescent="0.2">
      <c r="A333" s="5"/>
      <c r="B333" s="11" t="s">
        <v>25</v>
      </c>
      <c r="C333" s="6"/>
      <c r="D333" s="33">
        <f t="shared" ref="D333:P333" si="5">SUM(D325:D332)</f>
        <v>38.51999</v>
      </c>
      <c r="E333" s="33">
        <f t="shared" si="5"/>
        <v>29.356659000000001</v>
      </c>
      <c r="F333" s="33">
        <f t="shared" si="5"/>
        <v>159.306409</v>
      </c>
      <c r="G333" s="33"/>
      <c r="H333" s="33">
        <f t="shared" si="5"/>
        <v>0.39666600000000007</v>
      </c>
      <c r="I333" s="33">
        <f t="shared" si="5"/>
        <v>128.159875</v>
      </c>
      <c r="J333" s="33">
        <f t="shared" si="5"/>
        <v>129.38</v>
      </c>
      <c r="K333" s="33">
        <f t="shared" si="5"/>
        <v>9.6099900000000016</v>
      </c>
      <c r="L333" s="33"/>
      <c r="M333" s="33">
        <f t="shared" si="5"/>
        <v>200.23952499999999</v>
      </c>
      <c r="N333" s="33">
        <f t="shared" si="5"/>
        <v>702.04960000000005</v>
      </c>
      <c r="O333" s="33">
        <f t="shared" si="5"/>
        <v>207.7397</v>
      </c>
      <c r="P333" s="33">
        <f t="shared" si="5"/>
        <v>9.5566089999999999</v>
      </c>
      <c r="Q333" s="33"/>
      <c r="R333" s="33"/>
    </row>
    <row r="334" spans="1:18" ht="15" hidden="1" outlineLevel="1" x14ac:dyDescent="0.2">
      <c r="A334" s="5"/>
      <c r="B334" s="10" t="s">
        <v>26</v>
      </c>
      <c r="C334" s="6"/>
      <c r="D334" s="15">
        <f t="shared" ref="D334:P334" si="6">D333+D321</f>
        <v>54.149990000000003</v>
      </c>
      <c r="E334" s="15">
        <f t="shared" si="6"/>
        <v>54.606659000000001</v>
      </c>
      <c r="F334" s="15" t="e">
        <f t="shared" si="6"/>
        <v>#REF!</v>
      </c>
      <c r="G334" s="15"/>
      <c r="H334" s="15">
        <f t="shared" si="6"/>
        <v>0.86666600000000016</v>
      </c>
      <c r="I334" s="15">
        <f t="shared" si="6"/>
        <v>132.39987500000001</v>
      </c>
      <c r="J334" s="15">
        <f t="shared" si="6"/>
        <v>318.98</v>
      </c>
      <c r="K334" s="15">
        <f t="shared" si="6"/>
        <v>11.039990000000001</v>
      </c>
      <c r="L334" s="15"/>
      <c r="M334" s="15">
        <f t="shared" si="6"/>
        <v>588.069525</v>
      </c>
      <c r="N334" s="15">
        <f t="shared" si="6"/>
        <v>1038.8496</v>
      </c>
      <c r="O334" s="15">
        <f t="shared" si="6"/>
        <v>277.00970000000001</v>
      </c>
      <c r="P334" s="15">
        <f t="shared" si="6"/>
        <v>13.946609</v>
      </c>
      <c r="Q334" s="15"/>
      <c r="R334" s="15"/>
    </row>
    <row r="335" spans="1:18" hidden="1" collapsed="1" x14ac:dyDescent="0.2"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ht="15" hidden="1" x14ac:dyDescent="0.2">
      <c r="A336" s="25" t="s">
        <v>77</v>
      </c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1:18" hidden="1" x14ac:dyDescent="0.2"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hidden="1" outlineLevel="1" x14ac:dyDescent="0.2">
      <c r="A338" s="27" t="s">
        <v>32</v>
      </c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s="24" customFormat="1" hidden="1" outlineLevel="1" x14ac:dyDescent="0.2">
      <c r="A339" s="55">
        <v>1</v>
      </c>
      <c r="B339" s="8">
        <v>2</v>
      </c>
      <c r="C339" s="8">
        <v>3</v>
      </c>
      <c r="D339" s="8">
        <v>5</v>
      </c>
      <c r="E339" s="8">
        <v>7</v>
      </c>
      <c r="F339" s="8">
        <v>9</v>
      </c>
      <c r="G339" s="8"/>
      <c r="H339" s="8">
        <v>14</v>
      </c>
      <c r="I339" s="8">
        <v>15</v>
      </c>
      <c r="J339" s="8">
        <v>16</v>
      </c>
      <c r="K339" s="8">
        <v>17</v>
      </c>
      <c r="L339" s="8"/>
      <c r="M339" s="8">
        <v>18</v>
      </c>
      <c r="N339" s="8">
        <v>19</v>
      </c>
      <c r="O339" s="8">
        <v>20</v>
      </c>
      <c r="P339" s="8">
        <v>21</v>
      </c>
      <c r="Q339" s="8"/>
      <c r="R339" s="8"/>
    </row>
    <row r="340" spans="1:18" hidden="1" outlineLevel="1" x14ac:dyDescent="0.2">
      <c r="A340" s="5">
        <v>243</v>
      </c>
      <c r="B340" s="17" t="s">
        <v>38</v>
      </c>
      <c r="C340" s="6">
        <v>98</v>
      </c>
      <c r="D340" s="33">
        <v>8.1</v>
      </c>
      <c r="E340" s="33">
        <v>14.7</v>
      </c>
      <c r="F340" s="33">
        <v>0.78</v>
      </c>
      <c r="G340" s="33"/>
      <c r="H340" s="33"/>
      <c r="I340" s="33"/>
      <c r="J340" s="33"/>
      <c r="K340" s="33">
        <v>0.59</v>
      </c>
      <c r="L340" s="33"/>
      <c r="M340" s="33">
        <v>18.82</v>
      </c>
      <c r="N340" s="33">
        <v>96.63</v>
      </c>
      <c r="O340" s="33">
        <v>10.39</v>
      </c>
      <c r="P340" s="33">
        <v>1.18</v>
      </c>
      <c r="Q340" s="33"/>
      <c r="R340" s="33"/>
    </row>
    <row r="341" spans="1:18" hidden="1" outlineLevel="1" x14ac:dyDescent="0.2">
      <c r="A341" s="5">
        <v>321</v>
      </c>
      <c r="B341" s="17" t="s">
        <v>39</v>
      </c>
      <c r="C341" s="6">
        <v>200</v>
      </c>
      <c r="D341" s="33">
        <v>5.8</v>
      </c>
      <c r="E341" s="33">
        <v>4.8</v>
      </c>
      <c r="F341" s="33">
        <v>34.28</v>
      </c>
      <c r="G341" s="33"/>
      <c r="H341" s="33">
        <v>0.08</v>
      </c>
      <c r="I341" s="33">
        <v>43.2</v>
      </c>
      <c r="J341" s="33"/>
      <c r="K341" s="33">
        <v>2.2000000000000002</v>
      </c>
      <c r="L341" s="33"/>
      <c r="M341" s="33">
        <v>151.6</v>
      </c>
      <c r="N341" s="33">
        <v>119</v>
      </c>
      <c r="O341" s="33">
        <v>57.2</v>
      </c>
      <c r="P341" s="33">
        <v>4.5999999999999996</v>
      </c>
      <c r="Q341" s="33"/>
      <c r="R341" s="33"/>
    </row>
    <row r="342" spans="1:18" hidden="1" outlineLevel="1" x14ac:dyDescent="0.2">
      <c r="A342" s="5">
        <v>209</v>
      </c>
      <c r="B342" s="17" t="s">
        <v>40</v>
      </c>
      <c r="C342" s="6">
        <v>40</v>
      </c>
      <c r="D342" s="33">
        <v>5.08</v>
      </c>
      <c r="E342" s="33">
        <v>4.5999999999999996</v>
      </c>
      <c r="F342" s="33">
        <v>0.28000000000000003</v>
      </c>
      <c r="G342" s="33"/>
      <c r="H342" s="33">
        <v>0.03</v>
      </c>
      <c r="I342" s="33"/>
      <c r="J342" s="33">
        <v>100</v>
      </c>
      <c r="K342" s="33">
        <v>0.24</v>
      </c>
      <c r="L342" s="33"/>
      <c r="M342" s="33">
        <v>22</v>
      </c>
      <c r="N342" s="33">
        <v>76.8</v>
      </c>
      <c r="O342" s="33">
        <v>4.8</v>
      </c>
      <c r="P342" s="33">
        <v>1</v>
      </c>
      <c r="Q342" s="33"/>
      <c r="R342" s="33"/>
    </row>
    <row r="343" spans="1:18" hidden="1" outlineLevel="1" x14ac:dyDescent="0.2">
      <c r="A343" s="5">
        <v>376</v>
      </c>
      <c r="B343" s="17" t="s">
        <v>41</v>
      </c>
      <c r="C343" s="6">
        <v>200</v>
      </c>
      <c r="D343" s="33">
        <v>0.53</v>
      </c>
      <c r="E343" s="33"/>
      <c r="F343" s="33">
        <v>9.4700000000000006</v>
      </c>
      <c r="G343" s="33"/>
      <c r="H343" s="33"/>
      <c r="I343" s="33">
        <v>0.27</v>
      </c>
      <c r="J343" s="33"/>
      <c r="K343" s="33"/>
      <c r="L343" s="33"/>
      <c r="M343" s="33">
        <v>13.6</v>
      </c>
      <c r="N343" s="33">
        <v>22.13</v>
      </c>
      <c r="O343" s="33">
        <v>11.73</v>
      </c>
      <c r="P343" s="33">
        <v>2.13</v>
      </c>
      <c r="Q343" s="33"/>
      <c r="R343" s="33"/>
    </row>
    <row r="344" spans="1:18" hidden="1" outlineLevel="1" x14ac:dyDescent="0.2">
      <c r="A344" s="5" t="s">
        <v>4</v>
      </c>
      <c r="B344" s="17" t="s">
        <v>5</v>
      </c>
      <c r="C344" s="6">
        <v>50</v>
      </c>
      <c r="D344" s="33">
        <v>3.95</v>
      </c>
      <c r="E344" s="33">
        <v>0.5</v>
      </c>
      <c r="F344" s="33">
        <v>24.15</v>
      </c>
      <c r="G344" s="33"/>
      <c r="H344" s="33">
        <v>0.05</v>
      </c>
      <c r="I344" s="33"/>
      <c r="J344" s="33"/>
      <c r="K344" s="33">
        <v>0.65</v>
      </c>
      <c r="L344" s="33"/>
      <c r="M344" s="33">
        <v>11.5</v>
      </c>
      <c r="N344" s="33">
        <v>43.5</v>
      </c>
      <c r="O344" s="33">
        <v>16.5</v>
      </c>
      <c r="P344" s="33">
        <v>0.55000000000000004</v>
      </c>
      <c r="Q344" s="33"/>
      <c r="R344" s="33"/>
    </row>
    <row r="345" spans="1:18" hidden="1" outlineLevel="1" x14ac:dyDescent="0.2">
      <c r="A345" s="5"/>
      <c r="B345" s="11" t="s">
        <v>81</v>
      </c>
      <c r="C345" s="6"/>
      <c r="D345" s="33">
        <f t="shared" ref="D345:P345" si="7">SUM(D340:D344)</f>
        <v>23.459999999999997</v>
      </c>
      <c r="E345" s="33">
        <f t="shared" si="7"/>
        <v>24.6</v>
      </c>
      <c r="F345" s="33">
        <f t="shared" si="7"/>
        <v>68.960000000000008</v>
      </c>
      <c r="G345" s="33"/>
      <c r="H345" s="33">
        <f t="shared" si="7"/>
        <v>0.16</v>
      </c>
      <c r="I345" s="33">
        <f t="shared" si="7"/>
        <v>43.470000000000006</v>
      </c>
      <c r="J345" s="33">
        <f t="shared" si="7"/>
        <v>100</v>
      </c>
      <c r="K345" s="33">
        <f t="shared" si="7"/>
        <v>3.68</v>
      </c>
      <c r="L345" s="33"/>
      <c r="M345" s="33">
        <f t="shared" si="7"/>
        <v>217.51999999999998</v>
      </c>
      <c r="N345" s="33">
        <f t="shared" si="7"/>
        <v>358.06</v>
      </c>
      <c r="O345" s="33">
        <f t="shared" si="7"/>
        <v>100.62</v>
      </c>
      <c r="P345" s="33">
        <f t="shared" si="7"/>
        <v>9.4600000000000009</v>
      </c>
      <c r="Q345" s="33"/>
      <c r="R345" s="33"/>
    </row>
    <row r="346" spans="1:18" hidden="1" outlineLevel="1" x14ac:dyDescent="0.2"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hidden="1" outlineLevel="1" x14ac:dyDescent="0.2">
      <c r="A347" s="31" t="s">
        <v>21</v>
      </c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1:18" hidden="1" outlineLevel="1" x14ac:dyDescent="0.2">
      <c r="A348" s="55">
        <v>1</v>
      </c>
      <c r="B348" s="8">
        <v>2</v>
      </c>
      <c r="C348" s="8">
        <v>3</v>
      </c>
      <c r="D348" s="8">
        <v>5</v>
      </c>
      <c r="E348" s="8">
        <v>7</v>
      </c>
      <c r="F348" s="8">
        <v>9</v>
      </c>
      <c r="G348" s="8"/>
      <c r="H348" s="8">
        <v>14</v>
      </c>
      <c r="I348" s="8">
        <v>15</v>
      </c>
      <c r="J348" s="8">
        <v>16</v>
      </c>
      <c r="K348" s="8">
        <v>17</v>
      </c>
      <c r="L348" s="8"/>
      <c r="M348" s="8">
        <v>18</v>
      </c>
      <c r="N348" s="8">
        <v>19</v>
      </c>
      <c r="O348" s="8">
        <v>20</v>
      </c>
      <c r="P348" s="8">
        <v>21</v>
      </c>
      <c r="Q348" s="8"/>
      <c r="R348" s="8"/>
    </row>
    <row r="349" spans="1:18" hidden="1" outlineLevel="1" x14ac:dyDescent="0.2">
      <c r="A349" s="5">
        <v>20</v>
      </c>
      <c r="B349" s="17" t="s">
        <v>34</v>
      </c>
      <c r="C349" s="6">
        <v>100</v>
      </c>
      <c r="D349" s="33">
        <v>0.67</v>
      </c>
      <c r="E349" s="33">
        <v>6.09</v>
      </c>
      <c r="F349" s="33">
        <v>1.81</v>
      </c>
      <c r="G349" s="33"/>
      <c r="H349" s="33">
        <v>0.03</v>
      </c>
      <c r="I349" s="33">
        <v>6.65</v>
      </c>
      <c r="J349" s="33"/>
      <c r="K349" s="33">
        <v>2.74</v>
      </c>
      <c r="L349" s="33"/>
      <c r="M349" s="33">
        <v>16.149999999999999</v>
      </c>
      <c r="N349" s="33">
        <v>28.62</v>
      </c>
      <c r="O349" s="33">
        <v>13.3</v>
      </c>
      <c r="P349" s="33">
        <v>0.48</v>
      </c>
      <c r="Q349" s="33"/>
      <c r="R349" s="33"/>
    </row>
    <row r="350" spans="1:18" hidden="1" outlineLevel="1" x14ac:dyDescent="0.2">
      <c r="A350" s="5">
        <v>82</v>
      </c>
      <c r="B350" s="5" t="s">
        <v>63</v>
      </c>
      <c r="C350" s="6">
        <v>300</v>
      </c>
      <c r="D350" s="33">
        <v>2.19</v>
      </c>
      <c r="E350" s="33">
        <v>5.88</v>
      </c>
      <c r="F350" s="33">
        <v>14.1</v>
      </c>
      <c r="G350" s="33"/>
      <c r="H350" s="33">
        <v>0.06</v>
      </c>
      <c r="I350" s="33">
        <v>12.36</v>
      </c>
      <c r="J350" s="33"/>
      <c r="K350" s="33">
        <v>2.88</v>
      </c>
      <c r="L350" s="33"/>
      <c r="M350" s="33">
        <v>41.34</v>
      </c>
      <c r="N350" s="33">
        <v>63.63</v>
      </c>
      <c r="O350" s="33">
        <v>31.44</v>
      </c>
      <c r="P350" s="33">
        <v>1.41</v>
      </c>
      <c r="Q350" s="33"/>
      <c r="R350" s="33"/>
    </row>
    <row r="351" spans="1:18" hidden="1" outlineLevel="1" x14ac:dyDescent="0.2">
      <c r="A351" s="5">
        <v>284</v>
      </c>
      <c r="B351" s="17" t="s">
        <v>70</v>
      </c>
      <c r="C351" s="6">
        <v>300</v>
      </c>
      <c r="D351" s="33">
        <v>21.19</v>
      </c>
      <c r="E351" s="33">
        <v>15.56</v>
      </c>
      <c r="F351" s="33">
        <v>61.25</v>
      </c>
      <c r="G351" s="33"/>
      <c r="H351" s="33">
        <v>0.17</v>
      </c>
      <c r="I351" s="33">
        <v>1.5</v>
      </c>
      <c r="J351" s="33">
        <v>75</v>
      </c>
      <c r="K351" s="33">
        <v>1.1299999999999999</v>
      </c>
      <c r="L351" s="33"/>
      <c r="M351" s="33">
        <v>90.38</v>
      </c>
      <c r="N351" s="33">
        <v>114.38</v>
      </c>
      <c r="O351" s="33">
        <v>70.13</v>
      </c>
      <c r="P351" s="33">
        <v>3</v>
      </c>
      <c r="Q351" s="33"/>
      <c r="R351" s="33"/>
    </row>
    <row r="352" spans="1:18" hidden="1" outlineLevel="1" x14ac:dyDescent="0.2">
      <c r="A352" s="5">
        <v>348</v>
      </c>
      <c r="B352" s="9" t="s">
        <v>108</v>
      </c>
      <c r="C352" s="6">
        <v>200</v>
      </c>
      <c r="D352" s="33">
        <v>0.52</v>
      </c>
      <c r="E352" s="33">
        <v>0.18</v>
      </c>
      <c r="F352" s="33">
        <v>24.84</v>
      </c>
      <c r="G352" s="33"/>
      <c r="H352" s="33">
        <v>0.02</v>
      </c>
      <c r="I352" s="33">
        <v>59.4</v>
      </c>
      <c r="J352" s="33"/>
      <c r="K352" s="33">
        <v>0.2</v>
      </c>
      <c r="L352" s="33"/>
      <c r="M352" s="33">
        <v>23.4</v>
      </c>
      <c r="N352" s="33">
        <v>23.4</v>
      </c>
      <c r="O352" s="33">
        <v>17</v>
      </c>
      <c r="P352" s="33">
        <v>60.3</v>
      </c>
      <c r="Q352" s="33"/>
      <c r="R352" s="33"/>
    </row>
    <row r="353" spans="1:18" hidden="1" outlineLevel="1" x14ac:dyDescent="0.2">
      <c r="A353" s="5" t="s">
        <v>4</v>
      </c>
      <c r="B353" s="17" t="s">
        <v>5</v>
      </c>
      <c r="C353" s="6">
        <v>30</v>
      </c>
      <c r="D353" s="33">
        <v>2.37</v>
      </c>
      <c r="E353" s="33">
        <v>0.3</v>
      </c>
      <c r="F353" s="33">
        <v>14.49</v>
      </c>
      <c r="G353" s="33"/>
      <c r="H353" s="33">
        <v>0.03</v>
      </c>
      <c r="I353" s="33"/>
      <c r="J353" s="33"/>
      <c r="K353" s="33">
        <v>0.39</v>
      </c>
      <c r="L353" s="33"/>
      <c r="M353" s="33">
        <v>6.9</v>
      </c>
      <c r="N353" s="33">
        <v>26.1</v>
      </c>
      <c r="O353" s="33">
        <v>9.9</v>
      </c>
      <c r="P353" s="33">
        <v>0.33</v>
      </c>
      <c r="Q353" s="33"/>
      <c r="R353" s="33"/>
    </row>
    <row r="354" spans="1:18" hidden="1" outlineLevel="1" x14ac:dyDescent="0.2">
      <c r="A354" s="5" t="s">
        <v>4</v>
      </c>
      <c r="B354" s="17" t="s">
        <v>23</v>
      </c>
      <c r="C354" s="6">
        <v>60</v>
      </c>
      <c r="D354" s="33">
        <v>3.36</v>
      </c>
      <c r="E354" s="33">
        <v>0.66</v>
      </c>
      <c r="F354" s="33">
        <v>29.64</v>
      </c>
      <c r="G354" s="33"/>
      <c r="H354" s="33">
        <v>7.0000000000000007E-2</v>
      </c>
      <c r="I354" s="33"/>
      <c r="J354" s="33"/>
      <c r="K354" s="33">
        <v>0.54</v>
      </c>
      <c r="L354" s="33"/>
      <c r="M354" s="33">
        <v>13.8</v>
      </c>
      <c r="N354" s="33">
        <v>63.6</v>
      </c>
      <c r="O354" s="33">
        <v>15</v>
      </c>
      <c r="P354" s="33">
        <v>1.86</v>
      </c>
      <c r="Q354" s="33"/>
      <c r="R354" s="33"/>
    </row>
    <row r="355" spans="1:18" hidden="1" outlineLevel="1" x14ac:dyDescent="0.2">
      <c r="A355" s="5">
        <v>341</v>
      </c>
      <c r="B355" s="9" t="s">
        <v>54</v>
      </c>
      <c r="C355" s="6">
        <v>100</v>
      </c>
      <c r="D355" s="33">
        <v>1.279968</v>
      </c>
      <c r="E355" s="33">
        <v>0.27999299999999999</v>
      </c>
      <c r="F355" s="33">
        <v>11.573043999999999</v>
      </c>
      <c r="G355" s="33"/>
      <c r="H355" s="33">
        <v>5.3331999999999997E-2</v>
      </c>
      <c r="I355" s="33">
        <v>85.717857000000009</v>
      </c>
      <c r="J355" s="33">
        <v>0</v>
      </c>
      <c r="K355" s="33">
        <v>0.27999299999999999</v>
      </c>
      <c r="L355" s="33"/>
      <c r="M355" s="33">
        <v>48.572118999999994</v>
      </c>
      <c r="N355" s="33">
        <v>32.852511999999997</v>
      </c>
      <c r="O355" s="33">
        <v>18.572868999999997</v>
      </c>
      <c r="P355" s="33">
        <v>0.42665599999999998</v>
      </c>
      <c r="Q355" s="33"/>
      <c r="R355" s="33"/>
    </row>
    <row r="356" spans="1:18" hidden="1" outlineLevel="1" x14ac:dyDescent="0.2">
      <c r="A356" s="5"/>
      <c r="B356" s="11" t="s">
        <v>25</v>
      </c>
      <c r="C356" s="6"/>
      <c r="D356" s="33">
        <f t="shared" ref="D356:P356" si="8">SUM(D349:D355)</f>
        <v>31.579968000000001</v>
      </c>
      <c r="E356" s="33">
        <f t="shared" si="8"/>
        <v>28.949993000000003</v>
      </c>
      <c r="F356" s="33">
        <f t="shared" si="8"/>
        <v>157.70304400000001</v>
      </c>
      <c r="G356" s="33"/>
      <c r="H356" s="33">
        <f t="shared" si="8"/>
        <v>0.43333200000000005</v>
      </c>
      <c r="I356" s="33">
        <f t="shared" si="8"/>
        <v>165.62785700000001</v>
      </c>
      <c r="J356" s="33">
        <f t="shared" si="8"/>
        <v>75</v>
      </c>
      <c r="K356" s="33">
        <f t="shared" si="8"/>
        <v>8.1599930000000001</v>
      </c>
      <c r="L356" s="33"/>
      <c r="M356" s="33">
        <f t="shared" si="8"/>
        <v>240.54211900000001</v>
      </c>
      <c r="N356" s="33">
        <f t="shared" si="8"/>
        <v>352.58251200000001</v>
      </c>
      <c r="O356" s="33">
        <f t="shared" si="8"/>
        <v>175.34286900000001</v>
      </c>
      <c r="P356" s="33">
        <f t="shared" si="8"/>
        <v>67.80665599999999</v>
      </c>
      <c r="Q356" s="33"/>
      <c r="R356" s="33"/>
    </row>
    <row r="357" spans="1:18" ht="15" hidden="1" outlineLevel="1" x14ac:dyDescent="0.2">
      <c r="A357" s="5"/>
      <c r="B357" s="11" t="s">
        <v>26</v>
      </c>
      <c r="C357" s="6"/>
      <c r="D357" s="15">
        <f t="shared" ref="D357:P357" si="9">D356+D345</f>
        <v>55.039968000000002</v>
      </c>
      <c r="E357" s="15">
        <f>E356+E345</f>
        <v>53.549993000000001</v>
      </c>
      <c r="F357" s="15">
        <f>F356+F345</f>
        <v>226.66304400000001</v>
      </c>
      <c r="G357" s="15"/>
      <c r="H357" s="15">
        <f t="shared" si="9"/>
        <v>0.59333200000000008</v>
      </c>
      <c r="I357" s="15">
        <f t="shared" si="9"/>
        <v>209.097857</v>
      </c>
      <c r="J357" s="15">
        <f t="shared" si="9"/>
        <v>175</v>
      </c>
      <c r="K357" s="15">
        <f t="shared" si="9"/>
        <v>11.839993</v>
      </c>
      <c r="L357" s="15"/>
      <c r="M357" s="15">
        <f t="shared" si="9"/>
        <v>458.062119</v>
      </c>
      <c r="N357" s="15">
        <f t="shared" si="9"/>
        <v>710.64251200000001</v>
      </c>
      <c r="O357" s="15">
        <f t="shared" si="9"/>
        <v>275.96286900000001</v>
      </c>
      <c r="P357" s="15">
        <f t="shared" si="9"/>
        <v>77.266655999999983</v>
      </c>
      <c r="Q357" s="15"/>
      <c r="R357" s="15"/>
    </row>
    <row r="358" spans="1:18" hidden="1" collapsed="1" x14ac:dyDescent="0.2"/>
    <row r="359" spans="1:18" ht="15" hidden="1" x14ac:dyDescent="0.2">
      <c r="A359" s="35" t="s">
        <v>78</v>
      </c>
      <c r="C359" s="36"/>
      <c r="D359" s="38"/>
      <c r="E359" s="37"/>
      <c r="F359" s="37"/>
      <c r="G359" s="37"/>
      <c r="H359" s="38"/>
      <c r="I359" s="38"/>
      <c r="J359" s="40"/>
      <c r="K359" s="38"/>
      <c r="L359" s="38"/>
      <c r="M359" s="40"/>
      <c r="N359" s="37"/>
      <c r="O359" s="40"/>
      <c r="P359" s="39"/>
      <c r="Q359" s="39"/>
      <c r="R359" s="39"/>
    </row>
    <row r="360" spans="1:18" hidden="1" x14ac:dyDescent="0.2">
      <c r="A360" s="38"/>
      <c r="B360" s="12"/>
      <c r="C360" s="36"/>
      <c r="D360" s="38"/>
      <c r="E360" s="37"/>
      <c r="F360" s="37"/>
      <c r="G360" s="37"/>
      <c r="H360" s="38"/>
      <c r="I360" s="38"/>
      <c r="J360" s="40"/>
      <c r="K360" s="38"/>
      <c r="L360" s="38"/>
      <c r="M360" s="40"/>
      <c r="N360" s="37"/>
      <c r="O360" s="40"/>
      <c r="P360" s="39"/>
      <c r="Q360" s="39"/>
      <c r="R360" s="39"/>
    </row>
    <row r="361" spans="1:18" hidden="1" x14ac:dyDescent="0.2">
      <c r="A361" s="27" t="s">
        <v>32</v>
      </c>
      <c r="B361" s="13"/>
      <c r="C361" s="36"/>
      <c r="D361" s="38"/>
      <c r="E361" s="37"/>
      <c r="F361" s="37"/>
      <c r="G361" s="37"/>
      <c r="H361" s="38"/>
      <c r="I361" s="38"/>
      <c r="J361" s="40"/>
      <c r="K361" s="38"/>
      <c r="L361" s="38"/>
      <c r="M361" s="40"/>
      <c r="N361" s="37"/>
      <c r="O361" s="40"/>
      <c r="P361" s="39"/>
      <c r="Q361" s="39"/>
      <c r="R361" s="39"/>
    </row>
    <row r="362" spans="1:18" hidden="1" x14ac:dyDescent="0.2">
      <c r="A362" s="55">
        <v>1</v>
      </c>
      <c r="B362" s="8">
        <v>2</v>
      </c>
      <c r="C362" s="8">
        <v>3</v>
      </c>
      <c r="D362" s="8">
        <v>5</v>
      </c>
      <c r="E362" s="8">
        <v>7</v>
      </c>
      <c r="F362" s="8">
        <v>9</v>
      </c>
      <c r="G362" s="8"/>
      <c r="H362" s="8">
        <v>14</v>
      </c>
      <c r="I362" s="8">
        <v>15</v>
      </c>
      <c r="J362" s="8">
        <v>16</v>
      </c>
      <c r="K362" s="8">
        <v>17</v>
      </c>
      <c r="L362" s="8"/>
      <c r="M362" s="8">
        <v>18</v>
      </c>
      <c r="N362" s="8">
        <v>19</v>
      </c>
      <c r="O362" s="8">
        <v>20</v>
      </c>
      <c r="P362" s="8">
        <v>21</v>
      </c>
      <c r="Q362" s="8"/>
      <c r="R362" s="8"/>
    </row>
    <row r="363" spans="1:18" hidden="1" x14ac:dyDescent="0.2">
      <c r="A363" s="5">
        <v>176</v>
      </c>
      <c r="B363" s="17" t="s">
        <v>72</v>
      </c>
      <c r="C363" s="6" t="s">
        <v>52</v>
      </c>
      <c r="D363" s="33">
        <v>8.1999999999999993</v>
      </c>
      <c r="E363" s="33">
        <v>7.8</v>
      </c>
      <c r="F363" s="33">
        <v>32.97</v>
      </c>
      <c r="G363" s="33"/>
      <c r="H363" s="33">
        <v>0.11</v>
      </c>
      <c r="I363" s="33">
        <v>10.29</v>
      </c>
      <c r="J363" s="33">
        <v>29.4</v>
      </c>
      <c r="K363" s="33">
        <v>2.1</v>
      </c>
      <c r="L363" s="33"/>
      <c r="M363" s="33">
        <v>60.9</v>
      </c>
      <c r="N363" s="33">
        <v>65.099999999999994</v>
      </c>
      <c r="O363" s="33">
        <v>29.4</v>
      </c>
      <c r="P363" s="33">
        <v>1.05</v>
      </c>
      <c r="Q363" s="33"/>
      <c r="R363" s="33"/>
    </row>
    <row r="364" spans="1:18" hidden="1" outlineLevel="1" x14ac:dyDescent="0.2">
      <c r="A364" s="55">
        <v>3</v>
      </c>
      <c r="B364" s="9" t="s">
        <v>98</v>
      </c>
      <c r="C364" s="28">
        <v>50</v>
      </c>
      <c r="D364" s="29">
        <v>5.8</v>
      </c>
      <c r="E364" s="29">
        <v>15</v>
      </c>
      <c r="F364" s="29">
        <v>14.83</v>
      </c>
      <c r="G364" s="29"/>
      <c r="H364" s="29">
        <v>0.04</v>
      </c>
      <c r="I364" s="29">
        <v>0.11</v>
      </c>
      <c r="J364" s="29">
        <v>59</v>
      </c>
      <c r="K364" s="29"/>
      <c r="L364" s="29"/>
      <c r="M364" s="29">
        <v>139.19999999999999</v>
      </c>
      <c r="N364" s="29">
        <v>96</v>
      </c>
      <c r="O364" s="29">
        <v>9.4499999999999993</v>
      </c>
      <c r="P364" s="29">
        <v>0.49</v>
      </c>
      <c r="Q364" s="29"/>
      <c r="R364" s="29"/>
    </row>
    <row r="365" spans="1:18" hidden="1" collapsed="1" x14ac:dyDescent="0.2">
      <c r="A365" s="5">
        <v>379</v>
      </c>
      <c r="B365" s="5" t="s">
        <v>3</v>
      </c>
      <c r="C365" s="6">
        <v>200</v>
      </c>
      <c r="D365" s="33">
        <v>3.6</v>
      </c>
      <c r="E365" s="33">
        <v>2.67</v>
      </c>
      <c r="F365" s="33">
        <v>29.2</v>
      </c>
      <c r="G365" s="33"/>
      <c r="H365" s="33">
        <v>0.03</v>
      </c>
      <c r="I365" s="33">
        <v>1.47</v>
      </c>
      <c r="J365" s="33"/>
      <c r="K365" s="33"/>
      <c r="L365" s="33"/>
      <c r="M365" s="33">
        <v>158.66999999999999</v>
      </c>
      <c r="N365" s="33">
        <v>132</v>
      </c>
      <c r="O365" s="33">
        <v>29.33</v>
      </c>
      <c r="P365" s="33">
        <v>2.4</v>
      </c>
      <c r="Q365" s="33"/>
      <c r="R365" s="33"/>
    </row>
    <row r="366" spans="1:18" hidden="1" x14ac:dyDescent="0.2">
      <c r="A366" s="5" t="s">
        <v>4</v>
      </c>
      <c r="B366" s="5" t="s">
        <v>5</v>
      </c>
      <c r="C366" s="6">
        <v>50</v>
      </c>
      <c r="D366" s="33">
        <v>3.95</v>
      </c>
      <c r="E366" s="33">
        <v>0.5</v>
      </c>
      <c r="F366" s="33">
        <v>24.15</v>
      </c>
      <c r="G366" s="33"/>
      <c r="H366" s="33">
        <v>0.05</v>
      </c>
      <c r="I366" s="33"/>
      <c r="J366" s="33"/>
      <c r="K366" s="33">
        <v>0.65</v>
      </c>
      <c r="L366" s="33"/>
      <c r="M366" s="33">
        <v>11.5</v>
      </c>
      <c r="N366" s="33">
        <v>43.5</v>
      </c>
      <c r="O366" s="33">
        <v>16.5</v>
      </c>
      <c r="P366" s="33">
        <v>0.55000000000000004</v>
      </c>
      <c r="Q366" s="33"/>
      <c r="R366" s="33"/>
    </row>
    <row r="367" spans="1:18" hidden="1" x14ac:dyDescent="0.2">
      <c r="A367" s="5"/>
      <c r="B367" s="7" t="s">
        <v>81</v>
      </c>
      <c r="C367" s="6"/>
      <c r="D367" s="33">
        <f t="shared" ref="D367:P367" si="10">SUM(D363:D366)</f>
        <v>21.55</v>
      </c>
      <c r="E367" s="33">
        <f t="shared" si="10"/>
        <v>25.97</v>
      </c>
      <c r="F367" s="33">
        <f t="shared" si="10"/>
        <v>101.15</v>
      </c>
      <c r="G367" s="33"/>
      <c r="H367" s="33">
        <f t="shared" si="10"/>
        <v>0.22999999999999998</v>
      </c>
      <c r="I367" s="33">
        <f t="shared" si="10"/>
        <v>11.87</v>
      </c>
      <c r="J367" s="33">
        <f t="shared" si="10"/>
        <v>88.4</v>
      </c>
      <c r="K367" s="33">
        <f t="shared" si="10"/>
        <v>2.75</v>
      </c>
      <c r="L367" s="33"/>
      <c r="M367" s="33">
        <f t="shared" si="10"/>
        <v>370.27</v>
      </c>
      <c r="N367" s="33">
        <f t="shared" si="10"/>
        <v>336.6</v>
      </c>
      <c r="O367" s="33">
        <f t="shared" si="10"/>
        <v>84.679999999999993</v>
      </c>
      <c r="P367" s="33">
        <f t="shared" si="10"/>
        <v>4.49</v>
      </c>
      <c r="Q367" s="33"/>
      <c r="R367" s="33"/>
    </row>
    <row r="368" spans="1:18" hidden="1" x14ac:dyDescent="0.2">
      <c r="A368" s="1"/>
      <c r="B368" s="14"/>
      <c r="C368" s="2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hidden="1" x14ac:dyDescent="0.2">
      <c r="A369" s="27" t="s">
        <v>21</v>
      </c>
      <c r="B369" s="14"/>
      <c r="C369" s="2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hidden="1" x14ac:dyDescent="0.2">
      <c r="A370" s="55">
        <v>1</v>
      </c>
      <c r="B370" s="8">
        <v>2</v>
      </c>
      <c r="C370" s="8">
        <v>3</v>
      </c>
      <c r="D370" s="8">
        <v>5</v>
      </c>
      <c r="E370" s="8">
        <v>7</v>
      </c>
      <c r="F370" s="8">
        <v>9</v>
      </c>
      <c r="G370" s="8"/>
      <c r="H370" s="8">
        <v>14</v>
      </c>
      <c r="I370" s="8">
        <v>15</v>
      </c>
      <c r="J370" s="8">
        <v>16</v>
      </c>
      <c r="K370" s="8">
        <v>17</v>
      </c>
      <c r="L370" s="8"/>
      <c r="M370" s="8">
        <v>18</v>
      </c>
      <c r="N370" s="8">
        <v>19</v>
      </c>
      <c r="O370" s="8">
        <v>20</v>
      </c>
      <c r="P370" s="8">
        <v>21</v>
      </c>
      <c r="Q370" s="8"/>
      <c r="R370" s="8"/>
    </row>
    <row r="371" spans="1:18" hidden="1" x14ac:dyDescent="0.2">
      <c r="A371" s="5">
        <v>67</v>
      </c>
      <c r="B371" s="5" t="s">
        <v>43</v>
      </c>
      <c r="C371" s="6">
        <v>100</v>
      </c>
      <c r="D371" s="33">
        <v>1.62</v>
      </c>
      <c r="E371" s="33">
        <v>8.1999999999999993</v>
      </c>
      <c r="F371" s="33">
        <v>8.9</v>
      </c>
      <c r="G371" s="33"/>
      <c r="H371" s="33">
        <v>0.1</v>
      </c>
      <c r="I371" s="33">
        <v>13</v>
      </c>
      <c r="J371" s="33"/>
      <c r="K371" s="33">
        <v>2.95</v>
      </c>
      <c r="L371" s="33"/>
      <c r="M371" s="33">
        <v>40.4</v>
      </c>
      <c r="N371" s="33">
        <v>48.8</v>
      </c>
      <c r="O371" s="33">
        <v>23.4</v>
      </c>
      <c r="P371" s="33">
        <v>1.02</v>
      </c>
      <c r="Q371" s="33"/>
      <c r="R371" s="33"/>
    </row>
    <row r="372" spans="1:18" hidden="1" x14ac:dyDescent="0.2">
      <c r="A372" s="5">
        <v>96</v>
      </c>
      <c r="B372" s="5" t="s">
        <v>44</v>
      </c>
      <c r="C372" s="6">
        <v>250</v>
      </c>
      <c r="D372" s="33">
        <v>2.6</v>
      </c>
      <c r="E372" s="33">
        <v>2.5</v>
      </c>
      <c r="F372" s="33">
        <v>16.98</v>
      </c>
      <c r="G372" s="33"/>
      <c r="H372" s="33">
        <v>0.1</v>
      </c>
      <c r="I372" s="33">
        <v>7.5</v>
      </c>
      <c r="J372" s="33"/>
      <c r="K372" s="33">
        <v>2.4</v>
      </c>
      <c r="L372" s="33"/>
      <c r="M372" s="33">
        <v>38.5</v>
      </c>
      <c r="N372" s="33">
        <v>108.7</v>
      </c>
      <c r="O372" s="33">
        <v>31.75</v>
      </c>
      <c r="P372" s="33">
        <v>1</v>
      </c>
      <c r="Q372" s="33"/>
      <c r="R372" s="33"/>
    </row>
    <row r="373" spans="1:18" hidden="1" x14ac:dyDescent="0.2">
      <c r="A373" s="5">
        <v>295</v>
      </c>
      <c r="B373" s="9" t="s">
        <v>61</v>
      </c>
      <c r="C373" s="6">
        <v>130</v>
      </c>
      <c r="D373" s="33">
        <v>24.2</v>
      </c>
      <c r="E373" s="33">
        <v>13.6</v>
      </c>
      <c r="F373" s="33">
        <v>13.5</v>
      </c>
      <c r="G373" s="33"/>
      <c r="H373" s="33">
        <v>0.08</v>
      </c>
      <c r="I373" s="33">
        <v>0.2</v>
      </c>
      <c r="J373" s="33">
        <v>20</v>
      </c>
      <c r="K373" s="33">
        <v>0.38</v>
      </c>
      <c r="L373" s="33"/>
      <c r="M373" s="33">
        <v>44</v>
      </c>
      <c r="N373" s="33">
        <v>96</v>
      </c>
      <c r="O373" s="33">
        <v>26</v>
      </c>
      <c r="P373" s="33">
        <v>2.2000000000000002</v>
      </c>
      <c r="Q373" s="33"/>
      <c r="R373" s="33"/>
    </row>
    <row r="374" spans="1:18" hidden="1" x14ac:dyDescent="0.2">
      <c r="A374" s="5">
        <v>302</v>
      </c>
      <c r="B374" s="5" t="s">
        <v>45</v>
      </c>
      <c r="C374" s="6">
        <v>200</v>
      </c>
      <c r="D374" s="33">
        <v>11.87</v>
      </c>
      <c r="E374" s="33">
        <v>5.47</v>
      </c>
      <c r="F374" s="33">
        <v>23.12</v>
      </c>
      <c r="G374" s="33"/>
      <c r="H374" s="33">
        <v>0.27</v>
      </c>
      <c r="I374" s="33"/>
      <c r="J374" s="33"/>
      <c r="K374" s="33"/>
      <c r="L374" s="33"/>
      <c r="M374" s="33">
        <v>19.47</v>
      </c>
      <c r="N374" s="33">
        <v>160.6</v>
      </c>
      <c r="O374" s="33">
        <v>186.67</v>
      </c>
      <c r="P374" s="33">
        <v>6.68</v>
      </c>
      <c r="Q374" s="33"/>
      <c r="R374" s="33"/>
    </row>
    <row r="375" spans="1:18" hidden="1" x14ac:dyDescent="0.2">
      <c r="A375" s="5">
        <v>389</v>
      </c>
      <c r="B375" s="5" t="s">
        <v>46</v>
      </c>
      <c r="C375" s="6">
        <v>200</v>
      </c>
      <c r="D375" s="33">
        <v>1</v>
      </c>
      <c r="E375" s="33">
        <v>0.2</v>
      </c>
      <c r="F375" s="33">
        <v>20.2</v>
      </c>
      <c r="G375" s="33"/>
      <c r="H375" s="33">
        <v>0.02</v>
      </c>
      <c r="I375" s="33">
        <v>4</v>
      </c>
      <c r="J375" s="33"/>
      <c r="K375" s="33">
        <v>0.2</v>
      </c>
      <c r="L375" s="33"/>
      <c r="M375" s="33">
        <v>14</v>
      </c>
      <c r="N375" s="33">
        <v>14</v>
      </c>
      <c r="O375" s="33">
        <v>8</v>
      </c>
      <c r="P375" s="33">
        <v>2.8</v>
      </c>
      <c r="Q375" s="33"/>
      <c r="R375" s="33"/>
    </row>
    <row r="376" spans="1:18" hidden="1" x14ac:dyDescent="0.2">
      <c r="A376" s="5" t="s">
        <v>4</v>
      </c>
      <c r="B376" s="5" t="s">
        <v>23</v>
      </c>
      <c r="C376" s="6">
        <v>60</v>
      </c>
      <c r="D376" s="33">
        <v>3.36</v>
      </c>
      <c r="E376" s="33">
        <v>0.66</v>
      </c>
      <c r="F376" s="33">
        <v>29.64</v>
      </c>
      <c r="G376" s="33"/>
      <c r="H376" s="33">
        <v>7.0000000000000007E-2</v>
      </c>
      <c r="I376" s="33"/>
      <c r="J376" s="33"/>
      <c r="K376" s="33">
        <v>0.54</v>
      </c>
      <c r="L376" s="33"/>
      <c r="M376" s="33">
        <v>13.8</v>
      </c>
      <c r="N376" s="33">
        <v>63.6</v>
      </c>
      <c r="O376" s="33">
        <v>15</v>
      </c>
      <c r="P376" s="33">
        <v>1.86</v>
      </c>
      <c r="Q376" s="33"/>
      <c r="R376" s="33"/>
    </row>
    <row r="377" spans="1:18" hidden="1" x14ac:dyDescent="0.2">
      <c r="A377" s="5">
        <v>338</v>
      </c>
      <c r="B377" s="5" t="s">
        <v>24</v>
      </c>
      <c r="C377" s="6">
        <v>100</v>
      </c>
      <c r="D377" s="33">
        <v>1.5066289999999998</v>
      </c>
      <c r="E377" s="33">
        <v>0.50665399999999994</v>
      </c>
      <c r="F377" s="33">
        <v>20.999475</v>
      </c>
      <c r="G377" s="33"/>
      <c r="H377" s="33">
        <v>3.9999E-2</v>
      </c>
      <c r="I377" s="33">
        <v>9.9997499999999988</v>
      </c>
      <c r="J377" s="33">
        <v>0</v>
      </c>
      <c r="K377" s="33">
        <v>0.39998999999999996</v>
      </c>
      <c r="L377" s="33"/>
      <c r="M377" s="33">
        <v>7.9997999999999996</v>
      </c>
      <c r="N377" s="33">
        <v>27.999299999999998</v>
      </c>
      <c r="O377" s="33">
        <v>41.998950000000001</v>
      </c>
      <c r="P377" s="33">
        <v>0.59998499999999999</v>
      </c>
      <c r="Q377" s="33"/>
      <c r="R377" s="33"/>
    </row>
    <row r="378" spans="1:18" hidden="1" x14ac:dyDescent="0.2">
      <c r="A378" s="5"/>
      <c r="B378" s="7" t="s">
        <v>25</v>
      </c>
      <c r="C378" s="6"/>
      <c r="D378" s="33">
        <f t="shared" ref="D378:P378" si="11">SUM(D371:D377)</f>
        <v>46.156628999999995</v>
      </c>
      <c r="E378" s="33">
        <f t="shared" si="11"/>
        <v>31.136653999999997</v>
      </c>
      <c r="F378" s="33">
        <f t="shared" si="11"/>
        <v>133.33947499999999</v>
      </c>
      <c r="G378" s="33"/>
      <c r="H378" s="33">
        <f t="shared" si="11"/>
        <v>0.67999900000000013</v>
      </c>
      <c r="I378" s="33">
        <f t="shared" si="11"/>
        <v>34.699749999999995</v>
      </c>
      <c r="J378" s="33">
        <f t="shared" si="11"/>
        <v>20</v>
      </c>
      <c r="K378" s="33">
        <f t="shared" si="11"/>
        <v>6.8699899999999996</v>
      </c>
      <c r="L378" s="33"/>
      <c r="M378" s="33">
        <f t="shared" si="11"/>
        <v>178.16980000000001</v>
      </c>
      <c r="N378" s="33">
        <f t="shared" si="11"/>
        <v>519.69929999999999</v>
      </c>
      <c r="O378" s="33">
        <f t="shared" si="11"/>
        <v>332.81894999999997</v>
      </c>
      <c r="P378" s="33">
        <f t="shared" si="11"/>
        <v>16.159984999999999</v>
      </c>
      <c r="Q378" s="33"/>
      <c r="R378" s="33"/>
    </row>
    <row r="379" spans="1:18" ht="15" hidden="1" x14ac:dyDescent="0.2">
      <c r="A379" s="5"/>
      <c r="B379" s="7" t="s">
        <v>26</v>
      </c>
      <c r="C379" s="6"/>
      <c r="D379" s="15">
        <f t="shared" ref="D379:P379" si="12">D378+D367</f>
        <v>67.706628999999992</v>
      </c>
      <c r="E379" s="15">
        <f t="shared" si="12"/>
        <v>57.106653999999992</v>
      </c>
      <c r="F379" s="15">
        <f t="shared" si="12"/>
        <v>234.489475</v>
      </c>
      <c r="G379" s="15"/>
      <c r="H379" s="15">
        <f t="shared" si="12"/>
        <v>0.90999900000000011</v>
      </c>
      <c r="I379" s="15">
        <f t="shared" si="12"/>
        <v>46.569749999999992</v>
      </c>
      <c r="J379" s="15">
        <f t="shared" si="12"/>
        <v>108.4</v>
      </c>
      <c r="K379" s="15">
        <f t="shared" si="12"/>
        <v>9.6199899999999996</v>
      </c>
      <c r="L379" s="15"/>
      <c r="M379" s="15">
        <f t="shared" si="12"/>
        <v>548.43979999999999</v>
      </c>
      <c r="N379" s="15">
        <f t="shared" si="12"/>
        <v>856.29930000000002</v>
      </c>
      <c r="O379" s="15">
        <f t="shared" si="12"/>
        <v>417.49894999999998</v>
      </c>
      <c r="P379" s="15">
        <f t="shared" si="12"/>
        <v>20.649985000000001</v>
      </c>
      <c r="Q379" s="15"/>
      <c r="R379" s="15"/>
    </row>
    <row r="380" spans="1:18" hidden="1" x14ac:dyDescent="0.2">
      <c r="A380" s="1"/>
      <c r="B380" s="14"/>
      <c r="C380" s="2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ht="15" hidden="1" x14ac:dyDescent="0.2">
      <c r="A381" s="35" t="s">
        <v>79</v>
      </c>
      <c r="B381" s="14"/>
      <c r="C381" s="2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hidden="1" x14ac:dyDescent="0.2">
      <c r="A382" s="1"/>
      <c r="B382" s="14"/>
      <c r="C382" s="2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hidden="1" x14ac:dyDescent="0.2">
      <c r="A383" s="27" t="s">
        <v>32</v>
      </c>
      <c r="B383" s="14"/>
      <c r="C383" s="2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hidden="1" x14ac:dyDescent="0.2">
      <c r="A384" s="55">
        <v>1</v>
      </c>
      <c r="B384" s="8">
        <v>2</v>
      </c>
      <c r="C384" s="8">
        <v>3</v>
      </c>
      <c r="D384" s="8">
        <v>5</v>
      </c>
      <c r="E384" s="8">
        <v>7</v>
      </c>
      <c r="F384" s="8">
        <v>9</v>
      </c>
      <c r="G384" s="8"/>
      <c r="H384" s="8">
        <v>14</v>
      </c>
      <c r="I384" s="8">
        <v>15</v>
      </c>
      <c r="J384" s="8">
        <v>16</v>
      </c>
      <c r="K384" s="8">
        <v>17</v>
      </c>
      <c r="L384" s="8"/>
      <c r="M384" s="8">
        <v>18</v>
      </c>
      <c r="N384" s="8">
        <v>19</v>
      </c>
      <c r="O384" s="8">
        <v>20</v>
      </c>
      <c r="P384" s="8">
        <v>21</v>
      </c>
      <c r="Q384" s="8"/>
      <c r="R384" s="8"/>
    </row>
    <row r="385" spans="1:18" hidden="1" x14ac:dyDescent="0.2">
      <c r="A385" s="5">
        <v>222</v>
      </c>
      <c r="B385" s="5" t="s">
        <v>48</v>
      </c>
      <c r="C385" s="6">
        <v>200</v>
      </c>
      <c r="D385" s="33">
        <v>15.3</v>
      </c>
      <c r="E385" s="33">
        <v>23.2</v>
      </c>
      <c r="F385" s="33">
        <v>40.200000000000003</v>
      </c>
      <c r="G385" s="33"/>
      <c r="H385" s="33">
        <v>0.12</v>
      </c>
      <c r="I385" s="33">
        <v>0.4</v>
      </c>
      <c r="J385" s="33">
        <v>120</v>
      </c>
      <c r="K385" s="33">
        <v>1.6</v>
      </c>
      <c r="L385" s="33"/>
      <c r="M385" s="33">
        <v>260</v>
      </c>
      <c r="N385" s="33">
        <v>233.23</v>
      </c>
      <c r="O385" s="33">
        <v>44</v>
      </c>
      <c r="P385" s="33">
        <v>1.8</v>
      </c>
      <c r="Q385" s="33"/>
      <c r="R385" s="33"/>
    </row>
    <row r="386" spans="1:18" hidden="1" x14ac:dyDescent="0.2">
      <c r="A386" s="5" t="s">
        <v>4</v>
      </c>
      <c r="B386" s="5" t="s">
        <v>67</v>
      </c>
      <c r="C386" s="6">
        <v>20</v>
      </c>
      <c r="D386" s="33">
        <v>1.42</v>
      </c>
      <c r="E386" s="33">
        <v>1</v>
      </c>
      <c r="F386" s="33">
        <v>11.04</v>
      </c>
      <c r="G386" s="33"/>
      <c r="H386" s="33">
        <v>0.01</v>
      </c>
      <c r="I386" s="33">
        <v>0.2</v>
      </c>
      <c r="J386" s="33">
        <v>5</v>
      </c>
      <c r="K386" s="33">
        <v>0.02</v>
      </c>
      <c r="L386" s="33"/>
      <c r="M386" s="33">
        <v>63.4</v>
      </c>
      <c r="N386" s="33">
        <v>15.8</v>
      </c>
      <c r="O386" s="33">
        <v>6.8</v>
      </c>
      <c r="P386" s="33">
        <v>0.04</v>
      </c>
      <c r="Q386" s="33"/>
      <c r="R386" s="33"/>
    </row>
    <row r="387" spans="1:18" hidden="1" x14ac:dyDescent="0.2">
      <c r="A387" s="5">
        <v>377</v>
      </c>
      <c r="B387" s="5" t="s">
        <v>33</v>
      </c>
      <c r="C387" s="6" t="s">
        <v>107</v>
      </c>
      <c r="D387" s="33">
        <v>0.53</v>
      </c>
      <c r="E387" s="33"/>
      <c r="F387" s="33">
        <v>9.8699999999999992</v>
      </c>
      <c r="G387" s="33"/>
      <c r="H387" s="33"/>
      <c r="I387" s="33">
        <v>2.13</v>
      </c>
      <c r="J387" s="33"/>
      <c r="K387" s="33"/>
      <c r="L387" s="33"/>
      <c r="M387" s="33">
        <v>15.33</v>
      </c>
      <c r="N387" s="33">
        <v>23.2</v>
      </c>
      <c r="O387" s="33">
        <v>12.27</v>
      </c>
      <c r="P387" s="33">
        <v>2.13</v>
      </c>
      <c r="Q387" s="33"/>
      <c r="R387" s="33"/>
    </row>
    <row r="388" spans="1:18" hidden="1" x14ac:dyDescent="0.2">
      <c r="A388" s="5" t="s">
        <v>4</v>
      </c>
      <c r="B388" s="5" t="s">
        <v>5</v>
      </c>
      <c r="C388" s="6">
        <v>50</v>
      </c>
      <c r="D388" s="33">
        <v>3.95</v>
      </c>
      <c r="E388" s="33">
        <v>0.5</v>
      </c>
      <c r="F388" s="33">
        <v>24.15</v>
      </c>
      <c r="G388" s="33"/>
      <c r="H388" s="33">
        <v>0.05</v>
      </c>
      <c r="I388" s="33"/>
      <c r="J388" s="33"/>
      <c r="K388" s="33">
        <v>0.65</v>
      </c>
      <c r="L388" s="33"/>
      <c r="M388" s="33">
        <v>11.5</v>
      </c>
      <c r="N388" s="33">
        <v>43.5</v>
      </c>
      <c r="O388" s="33">
        <v>16.5</v>
      </c>
      <c r="P388" s="33">
        <v>0.55000000000000004</v>
      </c>
      <c r="Q388" s="33"/>
      <c r="R388" s="33"/>
    </row>
    <row r="389" spans="1:18" hidden="1" x14ac:dyDescent="0.2">
      <c r="A389" s="5"/>
      <c r="B389" s="7" t="s">
        <v>81</v>
      </c>
      <c r="C389" s="6"/>
      <c r="D389" s="33">
        <f t="shared" ref="D389:P389" si="13">SUM(D385:D388)</f>
        <v>21.2</v>
      </c>
      <c r="E389" s="33">
        <f t="shared" si="13"/>
        <v>24.7</v>
      </c>
      <c r="F389" s="33">
        <f t="shared" si="13"/>
        <v>85.259999999999991</v>
      </c>
      <c r="G389" s="33"/>
      <c r="H389" s="33">
        <f t="shared" si="13"/>
        <v>0.18</v>
      </c>
      <c r="I389" s="33">
        <f t="shared" si="13"/>
        <v>2.73</v>
      </c>
      <c r="J389" s="33">
        <f t="shared" si="13"/>
        <v>125</v>
      </c>
      <c r="K389" s="33">
        <f t="shared" si="13"/>
        <v>2.27</v>
      </c>
      <c r="L389" s="33"/>
      <c r="M389" s="33">
        <f t="shared" si="13"/>
        <v>350.22999999999996</v>
      </c>
      <c r="N389" s="33">
        <f t="shared" si="13"/>
        <v>315.73</v>
      </c>
      <c r="O389" s="33">
        <f t="shared" si="13"/>
        <v>79.569999999999993</v>
      </c>
      <c r="P389" s="33">
        <f t="shared" si="13"/>
        <v>4.5199999999999996</v>
      </c>
      <c r="Q389" s="33"/>
      <c r="R389" s="33"/>
    </row>
    <row r="390" spans="1:18" hidden="1" x14ac:dyDescent="0.2">
      <c r="A390" s="1"/>
      <c r="B390" s="14"/>
      <c r="C390" s="2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 hidden="1" x14ac:dyDescent="0.2">
      <c r="A391" s="27" t="s">
        <v>21</v>
      </c>
      <c r="B391" s="14"/>
      <c r="C391" s="2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hidden="1" x14ac:dyDescent="0.2">
      <c r="A392" s="55">
        <v>1</v>
      </c>
      <c r="B392" s="8">
        <v>2</v>
      </c>
      <c r="C392" s="8">
        <v>3</v>
      </c>
      <c r="D392" s="8">
        <v>5</v>
      </c>
      <c r="E392" s="8">
        <v>7</v>
      </c>
      <c r="F392" s="8">
        <v>9</v>
      </c>
      <c r="G392" s="8"/>
      <c r="H392" s="8">
        <v>14</v>
      </c>
      <c r="I392" s="8">
        <v>15</v>
      </c>
      <c r="J392" s="8">
        <v>16</v>
      </c>
      <c r="K392" s="8">
        <v>17</v>
      </c>
      <c r="L392" s="8"/>
      <c r="M392" s="8">
        <v>18</v>
      </c>
      <c r="N392" s="8">
        <v>19</v>
      </c>
      <c r="O392" s="8">
        <v>20</v>
      </c>
      <c r="P392" s="8">
        <v>21</v>
      </c>
      <c r="Q392" s="8"/>
      <c r="R392" s="8"/>
    </row>
    <row r="393" spans="1:18" hidden="1" x14ac:dyDescent="0.2">
      <c r="A393" s="5">
        <v>45</v>
      </c>
      <c r="B393" s="5" t="s">
        <v>73</v>
      </c>
      <c r="C393" s="6">
        <v>100</v>
      </c>
      <c r="D393" s="33">
        <v>1.33</v>
      </c>
      <c r="E393" s="33">
        <v>6.08</v>
      </c>
      <c r="F393" s="33">
        <v>8.52</v>
      </c>
      <c r="G393" s="33"/>
      <c r="H393" s="33">
        <v>0.02</v>
      </c>
      <c r="I393" s="33">
        <v>24.43</v>
      </c>
      <c r="J393" s="33"/>
      <c r="K393" s="33">
        <v>2.31</v>
      </c>
      <c r="L393" s="33"/>
      <c r="M393" s="33">
        <v>44</v>
      </c>
      <c r="N393" s="33">
        <v>28.32</v>
      </c>
      <c r="O393" s="33">
        <v>16</v>
      </c>
      <c r="P393" s="33">
        <v>0.52</v>
      </c>
      <c r="Q393" s="33"/>
      <c r="R393" s="33"/>
    </row>
    <row r="394" spans="1:18" hidden="1" x14ac:dyDescent="0.2">
      <c r="A394" s="5">
        <v>102</v>
      </c>
      <c r="B394" s="5" t="s">
        <v>50</v>
      </c>
      <c r="C394" s="6">
        <v>300</v>
      </c>
      <c r="D394" s="33">
        <v>5.88</v>
      </c>
      <c r="E394" s="33">
        <v>6.39</v>
      </c>
      <c r="F394" s="33">
        <v>23.07</v>
      </c>
      <c r="G394" s="33"/>
      <c r="H394" s="33">
        <v>0.18</v>
      </c>
      <c r="I394" s="33">
        <v>6.99</v>
      </c>
      <c r="J394" s="33"/>
      <c r="K394" s="33">
        <v>2.94</v>
      </c>
      <c r="L394" s="33"/>
      <c r="M394" s="33">
        <v>49.77</v>
      </c>
      <c r="N394" s="33">
        <v>65.33</v>
      </c>
      <c r="O394" s="33">
        <v>45.9</v>
      </c>
      <c r="P394" s="33">
        <v>2.19</v>
      </c>
      <c r="Q394" s="33"/>
      <c r="R394" s="33"/>
    </row>
    <row r="395" spans="1:18" hidden="1" x14ac:dyDescent="0.2">
      <c r="A395" s="5">
        <v>288</v>
      </c>
      <c r="B395" s="17" t="s">
        <v>22</v>
      </c>
      <c r="C395" s="6">
        <v>120</v>
      </c>
      <c r="D395" s="29">
        <v>22</v>
      </c>
      <c r="E395" s="29">
        <v>8.5</v>
      </c>
      <c r="F395" s="29">
        <v>2.4</v>
      </c>
      <c r="G395" s="29"/>
      <c r="H395" s="29">
        <v>0.05</v>
      </c>
      <c r="I395" s="29"/>
      <c r="J395" s="29">
        <v>24</v>
      </c>
      <c r="K395" s="29">
        <v>0.2</v>
      </c>
      <c r="L395" s="29"/>
      <c r="M395" s="29">
        <v>48</v>
      </c>
      <c r="N395" s="29">
        <v>172</v>
      </c>
      <c r="O395" s="29">
        <v>24</v>
      </c>
      <c r="P395" s="29">
        <v>2.4</v>
      </c>
      <c r="Q395" s="29"/>
      <c r="R395" s="29"/>
    </row>
    <row r="396" spans="1:18" hidden="1" x14ac:dyDescent="0.2">
      <c r="A396" s="5">
        <v>309</v>
      </c>
      <c r="B396" s="5" t="s">
        <v>51</v>
      </c>
      <c r="C396" s="6" t="s">
        <v>52</v>
      </c>
      <c r="D396" s="33">
        <v>7.14</v>
      </c>
      <c r="E396" s="33">
        <v>17.5</v>
      </c>
      <c r="F396" s="33">
        <v>39.9</v>
      </c>
      <c r="G396" s="33"/>
      <c r="H396" s="33">
        <v>0.08</v>
      </c>
      <c r="I396" s="33"/>
      <c r="J396" s="33"/>
      <c r="K396" s="33">
        <v>2.73</v>
      </c>
      <c r="L396" s="33"/>
      <c r="M396" s="33">
        <v>16.8</v>
      </c>
      <c r="N396" s="33">
        <v>48.3</v>
      </c>
      <c r="O396" s="33">
        <v>10.5</v>
      </c>
      <c r="P396" s="33">
        <v>1.05</v>
      </c>
      <c r="Q396" s="33"/>
      <c r="R396" s="33"/>
    </row>
    <row r="397" spans="1:18" hidden="1" x14ac:dyDescent="0.2">
      <c r="A397" s="5">
        <v>349</v>
      </c>
      <c r="B397" s="5" t="s">
        <v>53</v>
      </c>
      <c r="C397" s="6">
        <v>200</v>
      </c>
      <c r="D397" s="33">
        <v>1.1599999999999999</v>
      </c>
      <c r="E397" s="33">
        <v>0.3</v>
      </c>
      <c r="F397" s="33">
        <v>47.26</v>
      </c>
      <c r="G397" s="33"/>
      <c r="H397" s="33">
        <v>0.02</v>
      </c>
      <c r="I397" s="33">
        <v>0.8</v>
      </c>
      <c r="J397" s="33"/>
      <c r="K397" s="33">
        <v>0.2</v>
      </c>
      <c r="L397" s="33"/>
      <c r="M397" s="33">
        <v>5.84</v>
      </c>
      <c r="N397" s="33">
        <v>46</v>
      </c>
      <c r="O397" s="33">
        <v>33</v>
      </c>
      <c r="P397" s="33">
        <v>0.96</v>
      </c>
      <c r="Q397" s="33"/>
      <c r="R397" s="33"/>
    </row>
    <row r="398" spans="1:18" hidden="1" x14ac:dyDescent="0.2">
      <c r="A398" s="5" t="s">
        <v>4</v>
      </c>
      <c r="B398" s="5" t="s">
        <v>23</v>
      </c>
      <c r="C398" s="6">
        <v>60</v>
      </c>
      <c r="D398" s="33">
        <v>3.36</v>
      </c>
      <c r="E398" s="33">
        <v>0.66</v>
      </c>
      <c r="F398" s="33">
        <v>29.64</v>
      </c>
      <c r="G398" s="33"/>
      <c r="H398" s="33">
        <v>7.0000000000000007E-2</v>
      </c>
      <c r="I398" s="33"/>
      <c r="J398" s="33"/>
      <c r="K398" s="33">
        <v>0.54</v>
      </c>
      <c r="L398" s="33"/>
      <c r="M398" s="33">
        <v>13.8</v>
      </c>
      <c r="N398" s="33">
        <v>63.6</v>
      </c>
      <c r="O398" s="33">
        <v>15</v>
      </c>
      <c r="P398" s="33">
        <v>1.86</v>
      </c>
      <c r="Q398" s="33"/>
      <c r="R398" s="33"/>
    </row>
    <row r="399" spans="1:18" hidden="1" outlineLevel="1" x14ac:dyDescent="0.2">
      <c r="A399" s="55">
        <v>338</v>
      </c>
      <c r="B399" s="17" t="s">
        <v>6</v>
      </c>
      <c r="C399" s="28">
        <v>100</v>
      </c>
      <c r="D399" s="29">
        <v>0.39998999999999996</v>
      </c>
      <c r="E399" s="29">
        <v>0.39998999999999996</v>
      </c>
      <c r="F399" s="29">
        <v>9.7997549999999993</v>
      </c>
      <c r="G399" s="29"/>
      <c r="H399" s="29">
        <v>2.6665999999999999E-2</v>
      </c>
      <c r="I399" s="29">
        <v>9.9997499999999988</v>
      </c>
      <c r="J399" s="29">
        <v>0</v>
      </c>
      <c r="K399" s="29">
        <v>0.19999499999999998</v>
      </c>
      <c r="L399" s="29"/>
      <c r="M399" s="29">
        <v>15.999599999999999</v>
      </c>
      <c r="N399" s="29">
        <v>10.999725</v>
      </c>
      <c r="O399" s="29">
        <v>8.9997749999999996</v>
      </c>
      <c r="P399" s="29">
        <v>2.1999449999999996</v>
      </c>
      <c r="Q399" s="29"/>
      <c r="R399" s="29"/>
    </row>
    <row r="400" spans="1:18" hidden="1" collapsed="1" x14ac:dyDescent="0.2">
      <c r="A400" s="5"/>
      <c r="B400" s="7" t="s">
        <v>25</v>
      </c>
      <c r="C400" s="6"/>
      <c r="D400" s="33">
        <f t="shared" ref="D400:P400" si="14">SUM(D393:D399)</f>
        <v>41.26999</v>
      </c>
      <c r="E400" s="33">
        <f t="shared" si="14"/>
        <v>39.829989999999995</v>
      </c>
      <c r="F400" s="33">
        <f t="shared" si="14"/>
        <v>160.58975500000003</v>
      </c>
      <c r="G400" s="33"/>
      <c r="H400" s="33">
        <f t="shared" si="14"/>
        <v>0.44666600000000006</v>
      </c>
      <c r="I400" s="33">
        <f t="shared" si="14"/>
        <v>42.219749999999998</v>
      </c>
      <c r="J400" s="33">
        <f t="shared" si="14"/>
        <v>24</v>
      </c>
      <c r="K400" s="33">
        <f t="shared" si="14"/>
        <v>9.1199949999999976</v>
      </c>
      <c r="L400" s="33"/>
      <c r="M400" s="33">
        <f t="shared" si="14"/>
        <v>194.20960000000002</v>
      </c>
      <c r="N400" s="33">
        <f t="shared" si="14"/>
        <v>434.54972500000002</v>
      </c>
      <c r="O400" s="33">
        <f t="shared" si="14"/>
        <v>153.39977500000001</v>
      </c>
      <c r="P400" s="33">
        <f t="shared" si="14"/>
        <v>11.179944999999998</v>
      </c>
      <c r="Q400" s="33"/>
      <c r="R400" s="33"/>
    </row>
    <row r="401" spans="1:18" ht="15" hidden="1" x14ac:dyDescent="0.2">
      <c r="A401" s="5"/>
      <c r="B401" s="7" t="s">
        <v>26</v>
      </c>
      <c r="C401" s="6"/>
      <c r="D401" s="15">
        <f t="shared" ref="D401:P401" si="15">D400+D389</f>
        <v>62.469989999999996</v>
      </c>
      <c r="E401" s="15">
        <f t="shared" si="15"/>
        <v>64.529989999999998</v>
      </c>
      <c r="F401" s="15">
        <f t="shared" si="15"/>
        <v>245.84975500000002</v>
      </c>
      <c r="G401" s="15"/>
      <c r="H401" s="15">
        <f t="shared" si="15"/>
        <v>0.62666600000000006</v>
      </c>
      <c r="I401" s="15">
        <f t="shared" si="15"/>
        <v>44.949749999999995</v>
      </c>
      <c r="J401" s="15">
        <f t="shared" si="15"/>
        <v>149</v>
      </c>
      <c r="K401" s="15">
        <f t="shared" si="15"/>
        <v>11.389994999999997</v>
      </c>
      <c r="L401" s="15"/>
      <c r="M401" s="15">
        <f t="shared" si="15"/>
        <v>544.43959999999993</v>
      </c>
      <c r="N401" s="15">
        <f t="shared" si="15"/>
        <v>750.2797250000001</v>
      </c>
      <c r="O401" s="15">
        <f t="shared" si="15"/>
        <v>232.969775</v>
      </c>
      <c r="P401" s="15">
        <f t="shared" si="15"/>
        <v>15.699944999999998</v>
      </c>
      <c r="Q401" s="15"/>
      <c r="R401" s="15"/>
    </row>
    <row r="402" spans="1:18" hidden="1" x14ac:dyDescent="0.2"/>
    <row r="403" spans="1:18" ht="15" hidden="1" x14ac:dyDescent="0.2">
      <c r="A403" s="35" t="s">
        <v>80</v>
      </c>
    </row>
    <row r="404" spans="1:18" hidden="1" x14ac:dyDescent="0.2"/>
    <row r="405" spans="1:18" hidden="1" x14ac:dyDescent="0.2">
      <c r="A405" s="27" t="s">
        <v>32</v>
      </c>
      <c r="B405" s="14"/>
      <c r="C405" s="2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hidden="1" x14ac:dyDescent="0.2">
      <c r="A406" s="55">
        <v>1</v>
      </c>
      <c r="B406" s="8">
        <v>2</v>
      </c>
      <c r="C406" s="8">
        <v>3</v>
      </c>
      <c r="D406" s="8">
        <v>5</v>
      </c>
      <c r="E406" s="8">
        <v>7</v>
      </c>
      <c r="F406" s="8">
        <v>9</v>
      </c>
      <c r="G406" s="8"/>
      <c r="H406" s="8">
        <v>14</v>
      </c>
      <c r="I406" s="8">
        <v>15</v>
      </c>
      <c r="J406" s="8">
        <v>16</v>
      </c>
      <c r="K406" s="8">
        <v>17</v>
      </c>
      <c r="L406" s="8"/>
      <c r="M406" s="8">
        <v>18</v>
      </c>
      <c r="N406" s="8">
        <v>19</v>
      </c>
      <c r="O406" s="8">
        <v>20</v>
      </c>
      <c r="P406" s="8">
        <v>21</v>
      </c>
      <c r="Q406" s="8"/>
      <c r="R406" s="8"/>
    </row>
    <row r="407" spans="1:18" ht="25.5" hidden="1" outlineLevel="1" x14ac:dyDescent="0.2">
      <c r="A407" s="55">
        <v>173</v>
      </c>
      <c r="B407" s="16" t="s">
        <v>0</v>
      </c>
      <c r="C407" s="28">
        <v>250</v>
      </c>
      <c r="D407" s="29">
        <v>7.63</v>
      </c>
      <c r="E407" s="29">
        <v>5</v>
      </c>
      <c r="F407" s="29" t="e">
        <f>SUM(#REF!)</f>
        <v>#REF!</v>
      </c>
      <c r="G407" s="29"/>
      <c r="H407" s="29">
        <v>0.28000000000000003</v>
      </c>
      <c r="I407" s="29">
        <v>2.6</v>
      </c>
      <c r="J407" s="29">
        <v>40</v>
      </c>
      <c r="K407" s="29">
        <v>1.08</v>
      </c>
      <c r="L407" s="29"/>
      <c r="M407" s="29">
        <v>277</v>
      </c>
      <c r="N407" s="29">
        <v>394.25</v>
      </c>
      <c r="O407" s="29">
        <v>99.5</v>
      </c>
      <c r="P407" s="29">
        <v>2.63</v>
      </c>
      <c r="Q407" s="29"/>
      <c r="R407" s="29"/>
    </row>
    <row r="408" spans="1:18" hidden="1" collapsed="1" x14ac:dyDescent="0.2">
      <c r="A408" s="5">
        <v>447</v>
      </c>
      <c r="B408" s="19" t="s">
        <v>71</v>
      </c>
      <c r="C408" s="6">
        <v>50</v>
      </c>
      <c r="D408" s="33">
        <v>7.23</v>
      </c>
      <c r="E408" s="33">
        <v>9.14</v>
      </c>
      <c r="F408" s="33">
        <v>25.41</v>
      </c>
      <c r="G408" s="33"/>
      <c r="H408" s="33">
        <v>0.03</v>
      </c>
      <c r="I408" s="33">
        <v>0.05</v>
      </c>
      <c r="J408" s="33">
        <v>71.180000000000007</v>
      </c>
      <c r="K408" s="33">
        <v>0.42</v>
      </c>
      <c r="L408" s="33"/>
      <c r="M408" s="33">
        <v>26.73</v>
      </c>
      <c r="N408" s="33">
        <v>9.89</v>
      </c>
      <c r="O408" s="33">
        <v>57.23</v>
      </c>
      <c r="P408" s="33">
        <v>0.63</v>
      </c>
      <c r="Q408" s="33"/>
      <c r="R408" s="33"/>
    </row>
    <row r="409" spans="1:18" hidden="1" x14ac:dyDescent="0.2">
      <c r="A409" s="5">
        <v>376</v>
      </c>
      <c r="B409" s="17" t="s">
        <v>41</v>
      </c>
      <c r="C409" s="6" t="s">
        <v>49</v>
      </c>
      <c r="D409" s="33">
        <v>0.53</v>
      </c>
      <c r="E409" s="33"/>
      <c r="F409" s="33">
        <v>9.4700000000000006</v>
      </c>
      <c r="G409" s="33"/>
      <c r="H409" s="33"/>
      <c r="I409" s="33">
        <v>0.27</v>
      </c>
      <c r="J409" s="33"/>
      <c r="K409" s="33"/>
      <c r="L409" s="33"/>
      <c r="M409" s="33">
        <v>13.6</v>
      </c>
      <c r="N409" s="33">
        <v>22.13</v>
      </c>
      <c r="O409" s="33">
        <v>11.73</v>
      </c>
      <c r="P409" s="33">
        <v>2.13</v>
      </c>
      <c r="Q409" s="33"/>
      <c r="R409" s="33"/>
    </row>
    <row r="410" spans="1:18" s="18" customFormat="1" hidden="1" x14ac:dyDescent="0.2">
      <c r="A410" s="14">
        <v>1</v>
      </c>
      <c r="B410" s="41" t="s">
        <v>99</v>
      </c>
      <c r="C410" s="41">
        <v>40</v>
      </c>
      <c r="D410" s="42">
        <v>2.36</v>
      </c>
      <c r="E410" s="42">
        <v>7.79</v>
      </c>
      <c r="F410" s="42">
        <v>14.89</v>
      </c>
      <c r="G410" s="42"/>
      <c r="H410" s="42">
        <v>0.03</v>
      </c>
      <c r="I410" s="42"/>
      <c r="J410" s="42">
        <v>40</v>
      </c>
      <c r="K410" s="42"/>
      <c r="L410" s="42"/>
      <c r="M410" s="42">
        <v>8.4</v>
      </c>
      <c r="N410" s="42">
        <v>22.5</v>
      </c>
      <c r="O410" s="42">
        <v>4.2</v>
      </c>
      <c r="P410" s="42">
        <v>0.35</v>
      </c>
      <c r="Q410" s="42"/>
      <c r="R410" s="42"/>
    </row>
    <row r="411" spans="1:18" hidden="1" outlineLevel="1" x14ac:dyDescent="0.2">
      <c r="A411" s="5">
        <v>209</v>
      </c>
      <c r="B411" s="17" t="s">
        <v>40</v>
      </c>
      <c r="C411" s="6">
        <v>40</v>
      </c>
      <c r="D411" s="33">
        <v>5.08</v>
      </c>
      <c r="E411" s="33">
        <v>4.5999999999999996</v>
      </c>
      <c r="F411" s="33">
        <v>0.28000000000000003</v>
      </c>
      <c r="G411" s="33"/>
      <c r="H411" s="33">
        <v>0.03</v>
      </c>
      <c r="I411" s="33"/>
      <c r="J411" s="33">
        <v>100</v>
      </c>
      <c r="K411" s="33">
        <v>0.24</v>
      </c>
      <c r="L411" s="33"/>
      <c r="M411" s="33">
        <v>22</v>
      </c>
      <c r="N411" s="33">
        <v>76.8</v>
      </c>
      <c r="O411" s="33">
        <v>4.8</v>
      </c>
      <c r="P411" s="33">
        <v>1</v>
      </c>
      <c r="Q411" s="33"/>
      <c r="R411" s="33"/>
    </row>
    <row r="412" spans="1:18" hidden="1" collapsed="1" x14ac:dyDescent="0.2">
      <c r="A412" s="5"/>
      <c r="B412" s="10" t="s">
        <v>81</v>
      </c>
      <c r="C412" s="6"/>
      <c r="D412" s="33">
        <f t="shared" ref="D412:P412" si="16">SUM(D407:D411)</f>
        <v>22.83</v>
      </c>
      <c r="E412" s="33">
        <f t="shared" si="16"/>
        <v>26.53</v>
      </c>
      <c r="F412" s="33" t="e">
        <f t="shared" si="16"/>
        <v>#REF!</v>
      </c>
      <c r="G412" s="33"/>
      <c r="H412" s="33">
        <f t="shared" si="16"/>
        <v>0.37000000000000011</v>
      </c>
      <c r="I412" s="33">
        <f t="shared" si="16"/>
        <v>2.92</v>
      </c>
      <c r="J412" s="33">
        <f t="shared" si="16"/>
        <v>251.18</v>
      </c>
      <c r="K412" s="33">
        <f t="shared" si="16"/>
        <v>1.74</v>
      </c>
      <c r="L412" s="33"/>
      <c r="M412" s="33">
        <f t="shared" si="16"/>
        <v>347.73</v>
      </c>
      <c r="N412" s="33">
        <f t="shared" si="16"/>
        <v>525.56999999999994</v>
      </c>
      <c r="O412" s="33">
        <f t="shared" si="16"/>
        <v>177.45999999999998</v>
      </c>
      <c r="P412" s="33">
        <f t="shared" si="16"/>
        <v>6.7399999999999993</v>
      </c>
      <c r="Q412" s="33"/>
      <c r="R412" s="33"/>
    </row>
    <row r="413" spans="1:18" hidden="1" x14ac:dyDescent="0.2">
      <c r="A413" s="1"/>
      <c r="B413" s="18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idden="1" x14ac:dyDescent="0.2">
      <c r="A414" s="27" t="s">
        <v>21</v>
      </c>
      <c r="B414" s="18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idden="1" x14ac:dyDescent="0.2">
      <c r="A415" s="55">
        <v>1</v>
      </c>
      <c r="B415" s="8">
        <v>2</v>
      </c>
      <c r="C415" s="8">
        <v>3</v>
      </c>
      <c r="D415" s="8">
        <v>5</v>
      </c>
      <c r="E415" s="8">
        <v>7</v>
      </c>
      <c r="F415" s="8">
        <v>9</v>
      </c>
      <c r="G415" s="8"/>
      <c r="H415" s="8">
        <v>14</v>
      </c>
      <c r="I415" s="8">
        <v>15</v>
      </c>
      <c r="J415" s="8">
        <v>16</v>
      </c>
      <c r="K415" s="8">
        <v>17</v>
      </c>
      <c r="L415" s="8"/>
      <c r="M415" s="8">
        <v>18</v>
      </c>
      <c r="N415" s="8">
        <v>19</v>
      </c>
      <c r="O415" s="8">
        <v>20</v>
      </c>
      <c r="P415" s="8">
        <v>21</v>
      </c>
      <c r="Q415" s="8"/>
      <c r="R415" s="8"/>
    </row>
    <row r="416" spans="1:18" hidden="1" x14ac:dyDescent="0.2">
      <c r="A416" s="5">
        <v>54</v>
      </c>
      <c r="B416" s="17" t="s">
        <v>55</v>
      </c>
      <c r="C416" s="6">
        <v>100</v>
      </c>
      <c r="D416" s="33">
        <v>1.31</v>
      </c>
      <c r="E416" s="33">
        <v>7.16</v>
      </c>
      <c r="F416" s="33">
        <v>12.11</v>
      </c>
      <c r="G416" s="33"/>
      <c r="H416" s="33">
        <v>0.02</v>
      </c>
      <c r="I416" s="33">
        <v>8.56</v>
      </c>
      <c r="J416" s="33"/>
      <c r="K416" s="33">
        <v>2.3199999999999998</v>
      </c>
      <c r="L416" s="33"/>
      <c r="M416" s="33">
        <v>34.4</v>
      </c>
      <c r="N416" s="33">
        <v>37.130000000000003</v>
      </c>
      <c r="O416" s="33">
        <v>19.7</v>
      </c>
      <c r="P416" s="33">
        <v>1.72</v>
      </c>
      <c r="Q416" s="33"/>
      <c r="R416" s="33"/>
    </row>
    <row r="417" spans="1:18" hidden="1" x14ac:dyDescent="0.2">
      <c r="A417" s="5">
        <v>88</v>
      </c>
      <c r="B417" s="17" t="s">
        <v>56</v>
      </c>
      <c r="C417" s="6">
        <v>300</v>
      </c>
      <c r="D417" s="33">
        <v>3.16</v>
      </c>
      <c r="E417" s="33">
        <v>10.97</v>
      </c>
      <c r="F417" s="33">
        <v>9.75</v>
      </c>
      <c r="G417" s="33"/>
      <c r="H417" s="33">
        <v>0.09</v>
      </c>
      <c r="I417" s="33">
        <v>22.17</v>
      </c>
      <c r="J417" s="33"/>
      <c r="K417" s="33">
        <v>2.85</v>
      </c>
      <c r="L417" s="33"/>
      <c r="M417" s="33">
        <v>40.770000000000003</v>
      </c>
      <c r="N417" s="33">
        <v>56.91</v>
      </c>
      <c r="O417" s="33">
        <v>26.64</v>
      </c>
      <c r="P417" s="33">
        <v>0.99</v>
      </c>
      <c r="Q417" s="33"/>
      <c r="R417" s="33"/>
    </row>
    <row r="418" spans="1:18" hidden="1" x14ac:dyDescent="0.2">
      <c r="A418" s="5">
        <v>234</v>
      </c>
      <c r="B418" s="9" t="s">
        <v>83</v>
      </c>
      <c r="C418" s="6">
        <v>100</v>
      </c>
      <c r="D418" s="33">
        <v>17.38</v>
      </c>
      <c r="E418" s="33">
        <v>14.38</v>
      </c>
      <c r="F418" s="33">
        <v>9.3800000000000008</v>
      </c>
      <c r="G418" s="33"/>
      <c r="H418" s="33">
        <v>0.09</v>
      </c>
      <c r="I418" s="33">
        <v>0.44</v>
      </c>
      <c r="J418" s="33">
        <v>12.13</v>
      </c>
      <c r="K418" s="33">
        <v>0.63</v>
      </c>
      <c r="L418" s="33"/>
      <c r="M418" s="33">
        <v>53.88</v>
      </c>
      <c r="N418" s="33"/>
      <c r="O418" s="33">
        <v>26.13</v>
      </c>
      <c r="P418" s="33">
        <v>0.75</v>
      </c>
      <c r="Q418" s="33"/>
      <c r="R418" s="33"/>
    </row>
    <row r="419" spans="1:18" hidden="1" x14ac:dyDescent="0.2">
      <c r="A419" s="5">
        <v>310</v>
      </c>
      <c r="B419" s="9" t="s">
        <v>57</v>
      </c>
      <c r="C419" s="6">
        <v>200</v>
      </c>
      <c r="D419" s="33">
        <v>4</v>
      </c>
      <c r="E419" s="33">
        <v>0.8</v>
      </c>
      <c r="F419" s="33">
        <v>31.6</v>
      </c>
      <c r="G419" s="33"/>
      <c r="H419" s="33">
        <v>0.2</v>
      </c>
      <c r="I419" s="33">
        <v>29</v>
      </c>
      <c r="J419" s="33"/>
      <c r="K419" s="33">
        <v>0.2</v>
      </c>
      <c r="L419" s="33"/>
      <c r="M419" s="33">
        <v>24</v>
      </c>
      <c r="N419" s="33">
        <v>108</v>
      </c>
      <c r="O419" s="33">
        <v>44</v>
      </c>
      <c r="P419" s="33">
        <v>1.6</v>
      </c>
      <c r="Q419" s="33"/>
      <c r="R419" s="33"/>
    </row>
    <row r="420" spans="1:18" hidden="1" x14ac:dyDescent="0.2">
      <c r="A420" s="5">
        <v>388</v>
      </c>
      <c r="B420" s="9" t="s">
        <v>37</v>
      </c>
      <c r="C420" s="6">
        <v>200</v>
      </c>
      <c r="D420" s="33">
        <v>0.4</v>
      </c>
      <c r="E420" s="33">
        <v>0.27</v>
      </c>
      <c r="F420" s="33">
        <v>17.2</v>
      </c>
      <c r="G420" s="33"/>
      <c r="H420" s="33">
        <v>0.01</v>
      </c>
      <c r="I420" s="43">
        <v>100</v>
      </c>
      <c r="J420" s="33"/>
      <c r="K420" s="33"/>
      <c r="L420" s="33"/>
      <c r="M420" s="33">
        <v>7.73</v>
      </c>
      <c r="N420" s="33">
        <v>2.13</v>
      </c>
      <c r="O420" s="33">
        <v>2.67</v>
      </c>
      <c r="P420" s="33">
        <v>0.53</v>
      </c>
      <c r="Q420" s="33"/>
      <c r="R420" s="33"/>
    </row>
    <row r="421" spans="1:18" hidden="1" x14ac:dyDescent="0.2">
      <c r="A421" s="5" t="s">
        <v>4</v>
      </c>
      <c r="B421" s="9" t="s">
        <v>5</v>
      </c>
      <c r="C421" s="6">
        <v>30</v>
      </c>
      <c r="D421" s="33">
        <v>2.37</v>
      </c>
      <c r="E421" s="33">
        <v>0.3</v>
      </c>
      <c r="F421" s="33">
        <v>14.49</v>
      </c>
      <c r="G421" s="33"/>
      <c r="H421" s="33">
        <v>0.03</v>
      </c>
      <c r="I421" s="33"/>
      <c r="J421" s="33"/>
      <c r="K421" s="33">
        <v>0.39</v>
      </c>
      <c r="L421" s="33"/>
      <c r="M421" s="33">
        <v>6.9</v>
      </c>
      <c r="N421" s="33">
        <v>26.1</v>
      </c>
      <c r="O421" s="33">
        <v>9.9</v>
      </c>
      <c r="P421" s="33">
        <v>0.33</v>
      </c>
      <c r="Q421" s="33"/>
      <c r="R421" s="33"/>
    </row>
    <row r="422" spans="1:18" hidden="1" x14ac:dyDescent="0.2">
      <c r="A422" s="5" t="s">
        <v>4</v>
      </c>
      <c r="B422" s="9" t="s">
        <v>23</v>
      </c>
      <c r="C422" s="6">
        <v>60</v>
      </c>
      <c r="D422" s="33">
        <v>3.36</v>
      </c>
      <c r="E422" s="33">
        <v>0.66</v>
      </c>
      <c r="F422" s="33">
        <v>29.64</v>
      </c>
      <c r="G422" s="33"/>
      <c r="H422" s="33">
        <v>7.0000000000000007E-2</v>
      </c>
      <c r="I422" s="33"/>
      <c r="J422" s="33"/>
      <c r="K422" s="33">
        <v>0.54</v>
      </c>
      <c r="L422" s="33"/>
      <c r="M422" s="33">
        <v>13.8</v>
      </c>
      <c r="N422" s="33">
        <v>63.6</v>
      </c>
      <c r="O422" s="33">
        <v>15</v>
      </c>
      <c r="P422" s="33">
        <v>1.86</v>
      </c>
      <c r="Q422" s="33"/>
      <c r="R422" s="33"/>
    </row>
    <row r="423" spans="1:18" hidden="1" outlineLevel="1" x14ac:dyDescent="0.2">
      <c r="A423" s="5">
        <v>341</v>
      </c>
      <c r="B423" s="9" t="s">
        <v>54</v>
      </c>
      <c r="C423" s="6">
        <v>100</v>
      </c>
      <c r="D423" s="33">
        <v>1.279968</v>
      </c>
      <c r="E423" s="33">
        <v>0.27999299999999999</v>
      </c>
      <c r="F423" s="33">
        <v>11.573043999999999</v>
      </c>
      <c r="G423" s="33"/>
      <c r="H423" s="33">
        <v>5.3331999999999997E-2</v>
      </c>
      <c r="I423" s="33">
        <v>85.717857000000009</v>
      </c>
      <c r="J423" s="33">
        <v>0</v>
      </c>
      <c r="K423" s="33">
        <v>0.27999299999999999</v>
      </c>
      <c r="L423" s="33"/>
      <c r="M423" s="33">
        <v>48.572118999999994</v>
      </c>
      <c r="N423" s="33">
        <v>32.852511999999997</v>
      </c>
      <c r="O423" s="33">
        <v>18.572868999999997</v>
      </c>
      <c r="P423" s="33">
        <v>0.42665599999999998</v>
      </c>
      <c r="Q423" s="33"/>
      <c r="R423" s="33"/>
    </row>
    <row r="424" spans="1:18" hidden="1" collapsed="1" x14ac:dyDescent="0.2">
      <c r="A424" s="5"/>
      <c r="B424" s="11" t="s">
        <v>25</v>
      </c>
      <c r="C424" s="6"/>
      <c r="D424" s="33">
        <f t="shared" ref="D424:P424" si="17">SUM(D416:D423)</f>
        <v>33.259968000000001</v>
      </c>
      <c r="E424" s="33">
        <f t="shared" si="17"/>
        <v>34.819992999999997</v>
      </c>
      <c r="F424" s="33">
        <f t="shared" si="17"/>
        <v>135.743044</v>
      </c>
      <c r="G424" s="33"/>
      <c r="H424" s="33">
        <f t="shared" si="17"/>
        <v>0.56333200000000005</v>
      </c>
      <c r="I424" s="33">
        <f t="shared" si="17"/>
        <v>245.88785700000003</v>
      </c>
      <c r="J424" s="33">
        <f t="shared" si="17"/>
        <v>12.13</v>
      </c>
      <c r="K424" s="33">
        <f t="shared" si="17"/>
        <v>7.2099929999999999</v>
      </c>
      <c r="L424" s="33"/>
      <c r="M424" s="33">
        <f t="shared" si="17"/>
        <v>230.052119</v>
      </c>
      <c r="N424" s="33">
        <f t="shared" si="17"/>
        <v>326.72251199999999</v>
      </c>
      <c r="O424" s="33">
        <f t="shared" si="17"/>
        <v>162.61286899999999</v>
      </c>
      <c r="P424" s="33">
        <f t="shared" si="17"/>
        <v>8.2066560000000006</v>
      </c>
      <c r="Q424" s="33"/>
      <c r="R424" s="33"/>
    </row>
    <row r="425" spans="1:18" ht="15" hidden="1" x14ac:dyDescent="0.2">
      <c r="A425" s="5"/>
      <c r="B425" s="10" t="s">
        <v>26</v>
      </c>
      <c r="C425" s="6"/>
      <c r="D425" s="15">
        <f t="shared" ref="D425:P425" si="18">D424+D412</f>
        <v>56.089967999999999</v>
      </c>
      <c r="E425" s="15">
        <f t="shared" si="18"/>
        <v>61.349992999999998</v>
      </c>
      <c r="F425" s="15" t="e">
        <f t="shared" si="18"/>
        <v>#REF!</v>
      </c>
      <c r="G425" s="15"/>
      <c r="H425" s="15">
        <f t="shared" si="18"/>
        <v>0.93333200000000016</v>
      </c>
      <c r="I425" s="15">
        <f t="shared" si="18"/>
        <v>248.80785700000001</v>
      </c>
      <c r="J425" s="15">
        <f t="shared" si="18"/>
        <v>263.31</v>
      </c>
      <c r="K425" s="15">
        <f t="shared" si="18"/>
        <v>8.9499929999999992</v>
      </c>
      <c r="L425" s="15"/>
      <c r="M425" s="15">
        <f t="shared" si="18"/>
        <v>577.78211899999997</v>
      </c>
      <c r="N425" s="15">
        <f t="shared" si="18"/>
        <v>852.29251199999999</v>
      </c>
      <c r="O425" s="15">
        <f t="shared" si="18"/>
        <v>340.07286899999997</v>
      </c>
      <c r="P425" s="15">
        <f t="shared" si="18"/>
        <v>14.946656000000001</v>
      </c>
      <c r="Q425" s="15"/>
      <c r="R425" s="15"/>
    </row>
    <row r="426" spans="1:18" hidden="1" x14ac:dyDescent="0.2">
      <c r="A426" s="1"/>
      <c r="B426" s="18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5" hidden="1" x14ac:dyDescent="0.2">
      <c r="A427" s="35" t="s">
        <v>75</v>
      </c>
      <c r="B427" s="18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idden="1" x14ac:dyDescent="0.2">
      <c r="A428" s="1"/>
      <c r="B428" s="18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idden="1" x14ac:dyDescent="0.2">
      <c r="A429" s="27" t="s">
        <v>32</v>
      </c>
      <c r="B429" s="18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idden="1" x14ac:dyDescent="0.2">
      <c r="A430" s="55">
        <v>1</v>
      </c>
      <c r="B430" s="8">
        <v>2</v>
      </c>
      <c r="C430" s="8">
        <v>3</v>
      </c>
      <c r="D430" s="8">
        <v>5</v>
      </c>
      <c r="E430" s="8">
        <v>7</v>
      </c>
      <c r="F430" s="8">
        <v>9</v>
      </c>
      <c r="G430" s="8"/>
      <c r="H430" s="8">
        <v>14</v>
      </c>
      <c r="I430" s="8">
        <v>15</v>
      </c>
      <c r="J430" s="8">
        <v>16</v>
      </c>
      <c r="K430" s="8">
        <v>17</v>
      </c>
      <c r="L430" s="8"/>
      <c r="M430" s="8">
        <v>18</v>
      </c>
      <c r="N430" s="8">
        <v>19</v>
      </c>
      <c r="O430" s="8">
        <v>20</v>
      </c>
      <c r="P430" s="8">
        <v>21</v>
      </c>
      <c r="Q430" s="8"/>
      <c r="R430" s="8"/>
    </row>
    <row r="431" spans="1:18" hidden="1" x14ac:dyDescent="0.2">
      <c r="A431" s="5">
        <v>175</v>
      </c>
      <c r="B431" s="17" t="s">
        <v>58</v>
      </c>
      <c r="C431" s="6">
        <v>200</v>
      </c>
      <c r="D431" s="33">
        <v>3.3</v>
      </c>
      <c r="E431" s="33">
        <v>8.6</v>
      </c>
      <c r="F431" s="33">
        <v>23.2</v>
      </c>
      <c r="G431" s="33"/>
      <c r="H431" s="33">
        <v>0.4</v>
      </c>
      <c r="I431" s="33">
        <v>1.9</v>
      </c>
      <c r="J431" s="33">
        <v>71.599999999999994</v>
      </c>
      <c r="K431" s="33">
        <v>0.4</v>
      </c>
      <c r="L431" s="33"/>
      <c r="M431" s="33">
        <v>92.3</v>
      </c>
      <c r="N431" s="33">
        <v>108.4</v>
      </c>
      <c r="O431" s="33">
        <v>26.7</v>
      </c>
      <c r="P431" s="33">
        <v>1.3</v>
      </c>
      <c r="Q431" s="33"/>
      <c r="R431" s="33"/>
    </row>
    <row r="432" spans="1:18" hidden="1" x14ac:dyDescent="0.2">
      <c r="A432" s="55">
        <v>15</v>
      </c>
      <c r="B432" s="9" t="s">
        <v>1</v>
      </c>
      <c r="C432" s="28">
        <v>30</v>
      </c>
      <c r="D432" s="29">
        <v>6.96</v>
      </c>
      <c r="E432" s="29">
        <v>8.85</v>
      </c>
      <c r="F432" s="29" t="e">
        <f>SUM(#REF!)</f>
        <v>#REF!</v>
      </c>
      <c r="G432" s="29"/>
      <c r="H432" s="29">
        <v>0.01</v>
      </c>
      <c r="I432" s="29">
        <v>0.21</v>
      </c>
      <c r="J432" s="29">
        <v>78</v>
      </c>
      <c r="K432" s="29">
        <v>0.15</v>
      </c>
      <c r="L432" s="29"/>
      <c r="M432" s="29">
        <v>264</v>
      </c>
      <c r="N432" s="29">
        <v>150</v>
      </c>
      <c r="O432" s="29">
        <v>10.5</v>
      </c>
      <c r="P432" s="29">
        <v>0.3</v>
      </c>
      <c r="Q432" s="29"/>
      <c r="R432" s="29"/>
    </row>
    <row r="433" spans="1:18" hidden="1" x14ac:dyDescent="0.2">
      <c r="A433" s="5">
        <v>14</v>
      </c>
      <c r="B433" s="9" t="s">
        <v>2</v>
      </c>
      <c r="C433" s="6">
        <v>10</v>
      </c>
      <c r="D433" s="33">
        <v>0.1</v>
      </c>
      <c r="E433" s="33">
        <v>7.2</v>
      </c>
      <c r="F433" s="33">
        <v>0.13</v>
      </c>
      <c r="G433" s="33"/>
      <c r="H433" s="33">
        <v>0</v>
      </c>
      <c r="I433" s="33"/>
      <c r="J433" s="33">
        <v>40</v>
      </c>
      <c r="K433" s="33">
        <v>0.1</v>
      </c>
      <c r="L433" s="33"/>
      <c r="M433" s="33">
        <v>2.4</v>
      </c>
      <c r="N433" s="33">
        <v>3</v>
      </c>
      <c r="O433" s="33"/>
      <c r="P433" s="33"/>
      <c r="Q433" s="33"/>
      <c r="R433" s="33"/>
    </row>
    <row r="434" spans="1:18" hidden="1" x14ac:dyDescent="0.2">
      <c r="A434" s="5">
        <v>377</v>
      </c>
      <c r="B434" s="5" t="s">
        <v>33</v>
      </c>
      <c r="C434" s="6" t="s">
        <v>107</v>
      </c>
      <c r="D434" s="33">
        <v>0.53</v>
      </c>
      <c r="E434" s="33"/>
      <c r="F434" s="33">
        <v>9.8699999999999992</v>
      </c>
      <c r="G434" s="33"/>
      <c r="H434" s="33"/>
      <c r="I434" s="33">
        <v>2.13</v>
      </c>
      <c r="J434" s="33"/>
      <c r="K434" s="33"/>
      <c r="L434" s="33"/>
      <c r="M434" s="33">
        <v>15.33</v>
      </c>
      <c r="N434" s="33">
        <v>23.2</v>
      </c>
      <c r="O434" s="33">
        <v>12.27</v>
      </c>
      <c r="P434" s="33">
        <v>2.13</v>
      </c>
      <c r="Q434" s="33"/>
      <c r="R434" s="33"/>
    </row>
    <row r="435" spans="1:18" hidden="1" x14ac:dyDescent="0.2">
      <c r="A435" s="5" t="s">
        <v>4</v>
      </c>
      <c r="B435" s="9" t="s">
        <v>5</v>
      </c>
      <c r="C435" s="6">
        <v>50</v>
      </c>
      <c r="D435" s="33">
        <v>3.95</v>
      </c>
      <c r="E435" s="33">
        <v>0.5</v>
      </c>
      <c r="F435" s="33">
        <v>24.15</v>
      </c>
      <c r="G435" s="33"/>
      <c r="H435" s="33">
        <v>0.05</v>
      </c>
      <c r="I435" s="33"/>
      <c r="J435" s="33"/>
      <c r="K435" s="33">
        <v>0.65</v>
      </c>
      <c r="L435" s="33"/>
      <c r="M435" s="33">
        <v>11.5</v>
      </c>
      <c r="N435" s="33">
        <v>43.5</v>
      </c>
      <c r="O435" s="33">
        <v>16.5</v>
      </c>
      <c r="P435" s="33">
        <v>0.55000000000000004</v>
      </c>
      <c r="Q435" s="33"/>
      <c r="R435" s="33"/>
    </row>
    <row r="436" spans="1:18" hidden="1" x14ac:dyDescent="0.2">
      <c r="A436" s="5"/>
      <c r="B436" s="10" t="s">
        <v>81</v>
      </c>
      <c r="C436" s="6"/>
      <c r="D436" s="33">
        <f t="shared" ref="D436:P436" si="19">SUM(D431:D435)</f>
        <v>14.84</v>
      </c>
      <c r="E436" s="33">
        <f t="shared" si="19"/>
        <v>25.15</v>
      </c>
      <c r="F436" s="33" t="e">
        <f t="shared" si="19"/>
        <v>#REF!</v>
      </c>
      <c r="G436" s="33"/>
      <c r="H436" s="33">
        <f t="shared" si="19"/>
        <v>0.46</v>
      </c>
      <c r="I436" s="33">
        <f t="shared" si="19"/>
        <v>4.24</v>
      </c>
      <c r="J436" s="33">
        <f t="shared" si="19"/>
        <v>189.6</v>
      </c>
      <c r="K436" s="33">
        <f t="shared" si="19"/>
        <v>1.3</v>
      </c>
      <c r="L436" s="33"/>
      <c r="M436" s="33">
        <f t="shared" si="19"/>
        <v>385.53</v>
      </c>
      <c r="N436" s="33">
        <f t="shared" si="19"/>
        <v>328.09999999999997</v>
      </c>
      <c r="O436" s="33">
        <f t="shared" si="19"/>
        <v>65.97</v>
      </c>
      <c r="P436" s="33">
        <f t="shared" si="19"/>
        <v>4.28</v>
      </c>
      <c r="Q436" s="33"/>
      <c r="R436" s="33"/>
    </row>
    <row r="437" spans="1:18" hidden="1" x14ac:dyDescent="0.2">
      <c r="A437" s="1"/>
      <c r="B437" s="18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idden="1" x14ac:dyDescent="0.2">
      <c r="A438" s="27" t="s">
        <v>21</v>
      </c>
      <c r="B438" s="18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idden="1" x14ac:dyDescent="0.2">
      <c r="A439" s="55">
        <v>1</v>
      </c>
      <c r="B439" s="8">
        <v>2</v>
      </c>
      <c r="C439" s="8">
        <v>3</v>
      </c>
      <c r="D439" s="8">
        <v>5</v>
      </c>
      <c r="E439" s="8">
        <v>7</v>
      </c>
      <c r="F439" s="8">
        <v>9</v>
      </c>
      <c r="G439" s="8"/>
      <c r="H439" s="8">
        <v>14</v>
      </c>
      <c r="I439" s="8">
        <v>15</v>
      </c>
      <c r="J439" s="8">
        <v>16</v>
      </c>
      <c r="K439" s="8">
        <v>17</v>
      </c>
      <c r="L439" s="8"/>
      <c r="M439" s="8">
        <v>18</v>
      </c>
      <c r="N439" s="8">
        <v>19</v>
      </c>
      <c r="O439" s="8">
        <v>20</v>
      </c>
      <c r="P439" s="8">
        <v>21</v>
      </c>
      <c r="Q439" s="8"/>
      <c r="R439" s="8"/>
    </row>
    <row r="440" spans="1:18" hidden="1" x14ac:dyDescent="0.2">
      <c r="A440" s="5">
        <v>73</v>
      </c>
      <c r="B440" s="17" t="s">
        <v>60</v>
      </c>
      <c r="C440" s="6">
        <v>100</v>
      </c>
      <c r="D440" s="33">
        <v>1.01</v>
      </c>
      <c r="E440" s="33">
        <v>0.5</v>
      </c>
      <c r="F440" s="33">
        <v>5.39</v>
      </c>
      <c r="G440" s="33"/>
      <c r="H440" s="33">
        <v>0.04</v>
      </c>
      <c r="I440" s="33">
        <v>6.51</v>
      </c>
      <c r="J440" s="33"/>
      <c r="K440" s="33">
        <v>2.39</v>
      </c>
      <c r="L440" s="33"/>
      <c r="M440" s="33">
        <v>5.09</v>
      </c>
      <c r="N440" s="33">
        <v>75.67</v>
      </c>
      <c r="O440" s="33">
        <v>17.27</v>
      </c>
      <c r="P440" s="33">
        <v>0.69</v>
      </c>
      <c r="Q440" s="33"/>
      <c r="R440" s="33"/>
    </row>
    <row r="441" spans="1:18" hidden="1" x14ac:dyDescent="0.2">
      <c r="A441" s="5">
        <v>99</v>
      </c>
      <c r="B441" s="17" t="s">
        <v>35</v>
      </c>
      <c r="C441" s="6">
        <v>300</v>
      </c>
      <c r="D441" s="33">
        <v>2.73</v>
      </c>
      <c r="E441" s="33">
        <v>2.79</v>
      </c>
      <c r="F441" s="33">
        <v>13.5</v>
      </c>
      <c r="G441" s="33"/>
      <c r="H441" s="33">
        <v>0.09</v>
      </c>
      <c r="I441" s="33">
        <v>12.75</v>
      </c>
      <c r="J441" s="33"/>
      <c r="K441" s="33">
        <v>2.91</v>
      </c>
      <c r="L441" s="33"/>
      <c r="M441" s="33">
        <v>51.9</v>
      </c>
      <c r="N441" s="33">
        <v>225.9</v>
      </c>
      <c r="O441" s="33">
        <v>33</v>
      </c>
      <c r="P441" s="33">
        <v>0.99</v>
      </c>
      <c r="Q441" s="33"/>
      <c r="R441" s="33"/>
    </row>
    <row r="442" spans="1:18" hidden="1" x14ac:dyDescent="0.2">
      <c r="A442" s="5">
        <v>295</v>
      </c>
      <c r="B442" s="9" t="s">
        <v>61</v>
      </c>
      <c r="C442" s="6">
        <v>130</v>
      </c>
      <c r="D442" s="33">
        <v>29.2</v>
      </c>
      <c r="E442" s="33">
        <v>13.6</v>
      </c>
      <c r="F442" s="33">
        <v>13.5</v>
      </c>
      <c r="G442" s="33"/>
      <c r="H442" s="33">
        <v>0.08</v>
      </c>
      <c r="I442" s="33">
        <v>0.2</v>
      </c>
      <c r="J442" s="33">
        <v>20</v>
      </c>
      <c r="K442" s="33">
        <v>0.38</v>
      </c>
      <c r="L442" s="33"/>
      <c r="M442" s="33">
        <v>19.62</v>
      </c>
      <c r="N442" s="33">
        <v>96</v>
      </c>
      <c r="O442" s="33">
        <v>26</v>
      </c>
      <c r="P442" s="33">
        <v>2.2000000000000002</v>
      </c>
      <c r="Q442" s="33"/>
      <c r="R442" s="33"/>
    </row>
    <row r="443" spans="1:18" hidden="1" x14ac:dyDescent="0.2">
      <c r="A443" s="5">
        <v>309</v>
      </c>
      <c r="B443" s="5" t="s">
        <v>51</v>
      </c>
      <c r="C443" s="6" t="s">
        <v>52</v>
      </c>
      <c r="D443" s="33">
        <v>7.14</v>
      </c>
      <c r="E443" s="33">
        <v>17.5</v>
      </c>
      <c r="F443" s="33">
        <v>39.9</v>
      </c>
      <c r="G443" s="33"/>
      <c r="H443" s="33">
        <v>0.08</v>
      </c>
      <c r="I443" s="33"/>
      <c r="J443" s="33"/>
      <c r="K443" s="33">
        <v>2.73</v>
      </c>
      <c r="L443" s="33"/>
      <c r="M443" s="33">
        <v>16.8</v>
      </c>
      <c r="N443" s="33">
        <v>48.3</v>
      </c>
      <c r="O443" s="33">
        <v>10.5</v>
      </c>
      <c r="P443" s="33">
        <v>1.05</v>
      </c>
      <c r="Q443" s="33"/>
      <c r="R443" s="33"/>
    </row>
    <row r="444" spans="1:18" hidden="1" x14ac:dyDescent="0.2">
      <c r="A444" s="5">
        <v>348</v>
      </c>
      <c r="B444" s="9" t="s">
        <v>108</v>
      </c>
      <c r="C444" s="6">
        <v>200</v>
      </c>
      <c r="D444" s="33">
        <v>0.52</v>
      </c>
      <c r="E444" s="33">
        <v>0.18</v>
      </c>
      <c r="F444" s="33">
        <v>24.84</v>
      </c>
      <c r="G444" s="33"/>
      <c r="H444" s="33">
        <v>0.02</v>
      </c>
      <c r="I444" s="33">
        <v>59.4</v>
      </c>
      <c r="J444" s="33"/>
      <c r="K444" s="33">
        <v>0.2</v>
      </c>
      <c r="L444" s="33"/>
      <c r="M444" s="33">
        <v>23.4</v>
      </c>
      <c r="N444" s="33">
        <v>23.4</v>
      </c>
      <c r="O444" s="33">
        <v>17</v>
      </c>
      <c r="P444" s="33">
        <v>60.3</v>
      </c>
      <c r="Q444" s="33"/>
      <c r="R444" s="33"/>
    </row>
    <row r="445" spans="1:18" hidden="1" x14ac:dyDescent="0.2">
      <c r="A445" s="5" t="s">
        <v>4</v>
      </c>
      <c r="B445" s="9" t="s">
        <v>47</v>
      </c>
      <c r="C445" s="6">
        <v>20</v>
      </c>
      <c r="D445" s="33">
        <v>1.7</v>
      </c>
      <c r="E445" s="33">
        <v>2.2599999999999998</v>
      </c>
      <c r="F445" s="33">
        <v>13.94</v>
      </c>
      <c r="G445" s="33"/>
      <c r="H445" s="33">
        <v>0.02</v>
      </c>
      <c r="I445" s="33"/>
      <c r="J445" s="33">
        <v>13</v>
      </c>
      <c r="K445" s="33">
        <v>0.26</v>
      </c>
      <c r="L445" s="33"/>
      <c r="M445" s="33">
        <v>8.1999999999999993</v>
      </c>
      <c r="N445" s="33">
        <v>17.399999999999999</v>
      </c>
      <c r="O445" s="33">
        <v>3</v>
      </c>
      <c r="P445" s="33">
        <v>0.2</v>
      </c>
      <c r="Q445" s="33"/>
      <c r="R445" s="33"/>
    </row>
    <row r="446" spans="1:18" hidden="1" x14ac:dyDescent="0.2">
      <c r="A446" s="5" t="s">
        <v>4</v>
      </c>
      <c r="B446" s="17" t="s">
        <v>23</v>
      </c>
      <c r="C446" s="6">
        <v>60</v>
      </c>
      <c r="D446" s="33">
        <v>3.36</v>
      </c>
      <c r="E446" s="33">
        <v>0.66</v>
      </c>
      <c r="F446" s="33">
        <v>29.64</v>
      </c>
      <c r="G446" s="33"/>
      <c r="H446" s="33">
        <v>7.0000000000000007E-2</v>
      </c>
      <c r="I446" s="33"/>
      <c r="J446" s="33"/>
      <c r="K446" s="33">
        <v>0.54</v>
      </c>
      <c r="L446" s="33"/>
      <c r="M446" s="33">
        <v>13.8</v>
      </c>
      <c r="N446" s="33">
        <v>63.6</v>
      </c>
      <c r="O446" s="33">
        <v>15</v>
      </c>
      <c r="P446" s="33">
        <v>1.86</v>
      </c>
      <c r="Q446" s="33"/>
      <c r="R446" s="33"/>
    </row>
    <row r="447" spans="1:18" hidden="1" x14ac:dyDescent="0.2">
      <c r="A447" s="5">
        <v>338</v>
      </c>
      <c r="B447" s="9" t="s">
        <v>6</v>
      </c>
      <c r="C447" s="6">
        <v>100</v>
      </c>
      <c r="D447" s="33">
        <v>0.39998999999999996</v>
      </c>
      <c r="E447" s="33">
        <v>0.39998999999999996</v>
      </c>
      <c r="F447" s="33">
        <v>9.7997549999999993</v>
      </c>
      <c r="G447" s="33"/>
      <c r="H447" s="33">
        <v>2.6665999999999999E-2</v>
      </c>
      <c r="I447" s="33">
        <v>9.9997499999999988</v>
      </c>
      <c r="J447" s="33">
        <v>0</v>
      </c>
      <c r="K447" s="33">
        <v>0.19999499999999998</v>
      </c>
      <c r="L447" s="33"/>
      <c r="M447" s="33">
        <v>15.999599999999999</v>
      </c>
      <c r="N447" s="33">
        <v>10.999725</v>
      </c>
      <c r="O447" s="33">
        <v>8.9997749999999996</v>
      </c>
      <c r="P447" s="33">
        <v>2.1999449999999996</v>
      </c>
      <c r="Q447" s="33"/>
      <c r="R447" s="33"/>
    </row>
    <row r="448" spans="1:18" hidden="1" x14ac:dyDescent="0.2">
      <c r="A448" s="5"/>
      <c r="B448" s="10" t="s">
        <v>25</v>
      </c>
      <c r="C448" s="6"/>
      <c r="D448" s="33">
        <f t="shared" ref="D448:P448" si="20">SUM(D440:D447)</f>
        <v>46.059990000000006</v>
      </c>
      <c r="E448" s="33">
        <f t="shared" si="20"/>
        <v>37.889989999999997</v>
      </c>
      <c r="F448" s="33">
        <f t="shared" si="20"/>
        <v>150.50975499999998</v>
      </c>
      <c r="G448" s="33"/>
      <c r="H448" s="33">
        <f t="shared" si="20"/>
        <v>0.4266660000000001</v>
      </c>
      <c r="I448" s="33">
        <f t="shared" si="20"/>
        <v>88.859749999999991</v>
      </c>
      <c r="J448" s="33">
        <f t="shared" si="20"/>
        <v>33</v>
      </c>
      <c r="K448" s="33">
        <f t="shared" si="20"/>
        <v>9.6099949999999996</v>
      </c>
      <c r="L448" s="33"/>
      <c r="M448" s="33">
        <f t="shared" si="20"/>
        <v>154.80959999999999</v>
      </c>
      <c r="N448" s="33">
        <f t="shared" si="20"/>
        <v>561.26972499999999</v>
      </c>
      <c r="O448" s="33">
        <f t="shared" si="20"/>
        <v>130.76977499999998</v>
      </c>
      <c r="P448" s="33">
        <f t="shared" si="20"/>
        <v>69.489944999999992</v>
      </c>
      <c r="Q448" s="33"/>
      <c r="R448" s="33"/>
    </row>
    <row r="449" spans="1:18" ht="15" hidden="1" x14ac:dyDescent="0.2">
      <c r="A449" s="5"/>
      <c r="B449" s="10" t="s">
        <v>26</v>
      </c>
      <c r="C449" s="6"/>
      <c r="D449" s="15">
        <f t="shared" ref="D449:P449" si="21">D448+D436</f>
        <v>60.899990000000003</v>
      </c>
      <c r="E449" s="15">
        <f t="shared" si="21"/>
        <v>63.039989999999996</v>
      </c>
      <c r="F449" s="15" t="e">
        <f t="shared" si="21"/>
        <v>#REF!</v>
      </c>
      <c r="G449" s="15"/>
      <c r="H449" s="15">
        <f t="shared" si="21"/>
        <v>0.88666600000000018</v>
      </c>
      <c r="I449" s="15">
        <f t="shared" si="21"/>
        <v>93.099749999999986</v>
      </c>
      <c r="J449" s="15">
        <f t="shared" si="21"/>
        <v>222.6</v>
      </c>
      <c r="K449" s="15">
        <f t="shared" si="21"/>
        <v>10.909995</v>
      </c>
      <c r="L449" s="15"/>
      <c r="M449" s="15">
        <f t="shared" si="21"/>
        <v>540.33960000000002</v>
      </c>
      <c r="N449" s="15">
        <f t="shared" si="21"/>
        <v>889.36972500000002</v>
      </c>
      <c r="O449" s="15">
        <f t="shared" si="21"/>
        <v>196.73977499999998</v>
      </c>
      <c r="P449" s="15">
        <f t="shared" si="21"/>
        <v>73.769944999999993</v>
      </c>
      <c r="Q449" s="15"/>
      <c r="R449" s="15"/>
    </row>
    <row r="450" spans="1:18" hidden="1" x14ac:dyDescent="0.2"/>
    <row r="451" spans="1:18" ht="15" hidden="1" x14ac:dyDescent="0.2">
      <c r="A451" s="35" t="s">
        <v>76</v>
      </c>
    </row>
    <row r="452" spans="1:18" hidden="1" x14ac:dyDescent="0.2">
      <c r="A452" s="44"/>
    </row>
    <row r="453" spans="1:18" hidden="1" x14ac:dyDescent="0.2">
      <c r="A453" s="45" t="s">
        <v>32</v>
      </c>
    </row>
    <row r="454" spans="1:18" hidden="1" x14ac:dyDescent="0.2">
      <c r="A454" s="55">
        <v>1</v>
      </c>
      <c r="B454" s="8">
        <v>2</v>
      </c>
      <c r="C454" s="8">
        <v>3</v>
      </c>
      <c r="D454" s="8">
        <v>5</v>
      </c>
      <c r="E454" s="8">
        <v>7</v>
      </c>
      <c r="F454" s="8">
        <v>9</v>
      </c>
      <c r="G454" s="8"/>
      <c r="H454" s="8">
        <v>14</v>
      </c>
      <c r="I454" s="8">
        <v>15</v>
      </c>
      <c r="J454" s="8">
        <v>16</v>
      </c>
      <c r="K454" s="8">
        <v>17</v>
      </c>
      <c r="L454" s="8"/>
      <c r="M454" s="8">
        <v>18</v>
      </c>
      <c r="N454" s="8">
        <v>19</v>
      </c>
      <c r="O454" s="8">
        <v>20</v>
      </c>
      <c r="P454" s="8">
        <v>21</v>
      </c>
      <c r="Q454" s="8"/>
      <c r="R454" s="8"/>
    </row>
    <row r="455" spans="1:18" hidden="1" x14ac:dyDescent="0.2">
      <c r="A455" s="5">
        <v>420</v>
      </c>
      <c r="B455" s="17" t="s">
        <v>105</v>
      </c>
      <c r="C455" s="6">
        <v>100</v>
      </c>
      <c r="D455" s="33">
        <v>9.5</v>
      </c>
      <c r="E455" s="33">
        <v>25</v>
      </c>
      <c r="F455" s="33">
        <v>26.9</v>
      </c>
      <c r="G455" s="33"/>
      <c r="H455" s="33">
        <v>0.11</v>
      </c>
      <c r="I455" s="33"/>
      <c r="J455" s="33">
        <v>0.01</v>
      </c>
      <c r="K455" s="33"/>
      <c r="L455" s="33"/>
      <c r="M455" s="33">
        <v>19</v>
      </c>
      <c r="N455" s="33">
        <v>8.25</v>
      </c>
      <c r="O455" s="33">
        <v>25</v>
      </c>
      <c r="P455" s="33">
        <v>1.3</v>
      </c>
      <c r="Q455" s="33"/>
      <c r="R455" s="33"/>
    </row>
    <row r="456" spans="1:18" hidden="1" x14ac:dyDescent="0.2">
      <c r="A456" s="5">
        <v>176</v>
      </c>
      <c r="B456" s="17" t="s">
        <v>72</v>
      </c>
      <c r="C456" s="6" t="s">
        <v>52</v>
      </c>
      <c r="D456" s="33">
        <v>8.1999999999999993</v>
      </c>
      <c r="E456" s="33">
        <v>7.8</v>
      </c>
      <c r="F456" s="33">
        <v>32.97</v>
      </c>
      <c r="G456" s="33"/>
      <c r="H456" s="33">
        <v>0.11</v>
      </c>
      <c r="I456" s="33">
        <v>10.29</v>
      </c>
      <c r="J456" s="33">
        <v>29.4</v>
      </c>
      <c r="K456" s="33">
        <v>2.1</v>
      </c>
      <c r="L456" s="33"/>
      <c r="M456" s="33">
        <v>60.9</v>
      </c>
      <c r="N456" s="33">
        <v>65.099999999999994</v>
      </c>
      <c r="O456" s="33">
        <v>29.4</v>
      </c>
      <c r="P456" s="33">
        <v>1.05</v>
      </c>
      <c r="Q456" s="33"/>
      <c r="R456" s="33"/>
    </row>
    <row r="457" spans="1:18" hidden="1" x14ac:dyDescent="0.2">
      <c r="A457" s="5">
        <v>379</v>
      </c>
      <c r="B457" s="9" t="s">
        <v>3</v>
      </c>
      <c r="C457" s="6">
        <v>200</v>
      </c>
      <c r="D457" s="33">
        <v>3.6</v>
      </c>
      <c r="E457" s="33">
        <v>2.67</v>
      </c>
      <c r="F457" s="33">
        <v>29.2</v>
      </c>
      <c r="G457" s="33"/>
      <c r="H457" s="33">
        <v>0.03</v>
      </c>
      <c r="I457" s="33">
        <v>1.47</v>
      </c>
      <c r="J457" s="33"/>
      <c r="K457" s="33"/>
      <c r="L457" s="33"/>
      <c r="M457" s="33">
        <v>158.66999999999999</v>
      </c>
      <c r="N457" s="33">
        <v>132</v>
      </c>
      <c r="O457" s="33">
        <v>29.33</v>
      </c>
      <c r="P457" s="33">
        <v>2.4</v>
      </c>
      <c r="Q457" s="33"/>
      <c r="R457" s="33"/>
    </row>
    <row r="458" spans="1:18" hidden="1" x14ac:dyDescent="0.2">
      <c r="A458" s="5" t="s">
        <v>4</v>
      </c>
      <c r="B458" s="9" t="s">
        <v>5</v>
      </c>
      <c r="C458" s="6">
        <v>40</v>
      </c>
      <c r="D458" s="33">
        <v>3.16</v>
      </c>
      <c r="E458" s="33">
        <v>0.4</v>
      </c>
      <c r="F458" s="33">
        <v>19.32</v>
      </c>
      <c r="G458" s="33"/>
      <c r="H458" s="33">
        <v>0.04</v>
      </c>
      <c r="I458" s="33"/>
      <c r="J458" s="33"/>
      <c r="K458" s="33">
        <v>0.52</v>
      </c>
      <c r="L458" s="33"/>
      <c r="M458" s="33">
        <v>9.1999999999999993</v>
      </c>
      <c r="N458" s="33">
        <v>34.799999999999997</v>
      </c>
      <c r="O458" s="33">
        <v>13.2</v>
      </c>
      <c r="P458" s="33">
        <v>0.44</v>
      </c>
      <c r="Q458" s="33"/>
      <c r="R458" s="33"/>
    </row>
    <row r="459" spans="1:18" hidden="1" x14ac:dyDescent="0.2">
      <c r="A459" s="5"/>
      <c r="B459" s="10" t="s">
        <v>81</v>
      </c>
      <c r="C459" s="6"/>
      <c r="D459" s="33">
        <f t="shared" ref="D459:P459" si="22">SUM(D455:D458)</f>
        <v>24.46</v>
      </c>
      <c r="E459" s="33">
        <f t="shared" si="22"/>
        <v>35.869999999999997</v>
      </c>
      <c r="F459" s="33">
        <f t="shared" si="22"/>
        <v>108.38999999999999</v>
      </c>
      <c r="G459" s="33"/>
      <c r="H459" s="33">
        <f t="shared" si="22"/>
        <v>0.28999999999999998</v>
      </c>
      <c r="I459" s="33">
        <f t="shared" si="22"/>
        <v>11.76</v>
      </c>
      <c r="J459" s="33">
        <f t="shared" si="22"/>
        <v>29.41</v>
      </c>
      <c r="K459" s="33">
        <f t="shared" si="22"/>
        <v>2.62</v>
      </c>
      <c r="L459" s="33"/>
      <c r="M459" s="33">
        <f t="shared" si="22"/>
        <v>247.76999999999998</v>
      </c>
      <c r="N459" s="33">
        <f t="shared" si="22"/>
        <v>240.14999999999998</v>
      </c>
      <c r="O459" s="33">
        <f t="shared" si="22"/>
        <v>96.929999999999993</v>
      </c>
      <c r="P459" s="33">
        <f t="shared" si="22"/>
        <v>5.19</v>
      </c>
      <c r="Q459" s="33"/>
      <c r="R459" s="33"/>
    </row>
    <row r="460" spans="1:18" hidden="1" x14ac:dyDescent="0.2">
      <c r="A460" s="1"/>
      <c r="B460" s="1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idden="1" x14ac:dyDescent="0.2">
      <c r="A461" s="27" t="s">
        <v>21</v>
      </c>
      <c r="B461" s="1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idden="1" x14ac:dyDescent="0.2">
      <c r="A462" s="55">
        <v>1</v>
      </c>
      <c r="B462" s="8">
        <v>2</v>
      </c>
      <c r="C462" s="8">
        <v>3</v>
      </c>
      <c r="D462" s="8">
        <v>5</v>
      </c>
      <c r="E462" s="8">
        <v>7</v>
      </c>
      <c r="F462" s="8">
        <v>9</v>
      </c>
      <c r="G462" s="8"/>
      <c r="H462" s="8">
        <v>14</v>
      </c>
      <c r="I462" s="8">
        <v>15</v>
      </c>
      <c r="J462" s="8">
        <v>16</v>
      </c>
      <c r="K462" s="8">
        <v>17</v>
      </c>
      <c r="L462" s="8"/>
      <c r="M462" s="8">
        <v>18</v>
      </c>
      <c r="N462" s="8">
        <v>19</v>
      </c>
      <c r="O462" s="8">
        <v>20</v>
      </c>
      <c r="P462" s="8">
        <v>21</v>
      </c>
      <c r="Q462" s="8"/>
      <c r="R462" s="8"/>
    </row>
    <row r="463" spans="1:18" hidden="1" x14ac:dyDescent="0.2">
      <c r="A463" s="5">
        <v>61</v>
      </c>
      <c r="B463" s="5" t="s">
        <v>62</v>
      </c>
      <c r="C463" s="6">
        <v>100</v>
      </c>
      <c r="D463" s="33">
        <v>1.52</v>
      </c>
      <c r="E463" s="33">
        <v>6.13</v>
      </c>
      <c r="F463" s="33">
        <v>13.18</v>
      </c>
      <c r="G463" s="33"/>
      <c r="H463" s="33">
        <v>0.06</v>
      </c>
      <c r="I463" s="33">
        <v>5.0999999999999996</v>
      </c>
      <c r="J463" s="33"/>
      <c r="K463" s="33">
        <v>3.04</v>
      </c>
      <c r="L463" s="33"/>
      <c r="M463" s="33">
        <v>37.64</v>
      </c>
      <c r="N463" s="33">
        <v>56.5</v>
      </c>
      <c r="O463" s="33">
        <v>39.5</v>
      </c>
      <c r="P463" s="33">
        <v>1.06</v>
      </c>
      <c r="Q463" s="33"/>
      <c r="R463" s="33"/>
    </row>
    <row r="464" spans="1:18" hidden="1" x14ac:dyDescent="0.2">
      <c r="A464" s="5">
        <v>82</v>
      </c>
      <c r="B464" s="5" t="s">
        <v>63</v>
      </c>
      <c r="C464" s="6">
        <v>300</v>
      </c>
      <c r="D464" s="33">
        <v>2.19</v>
      </c>
      <c r="E464" s="33">
        <v>5.88</v>
      </c>
      <c r="F464" s="33">
        <v>14.1</v>
      </c>
      <c r="G464" s="33"/>
      <c r="H464" s="33">
        <v>0.06</v>
      </c>
      <c r="I464" s="33">
        <v>12.36</v>
      </c>
      <c r="J464" s="33"/>
      <c r="K464" s="33">
        <v>2.88</v>
      </c>
      <c r="L464" s="33"/>
      <c r="M464" s="33">
        <v>41.34</v>
      </c>
      <c r="N464" s="33">
        <v>63.63</v>
      </c>
      <c r="O464" s="33">
        <v>31.44</v>
      </c>
      <c r="P464" s="33">
        <v>1.41</v>
      </c>
      <c r="Q464" s="33"/>
      <c r="R464" s="33"/>
    </row>
    <row r="465" spans="1:20" hidden="1" x14ac:dyDescent="0.2">
      <c r="A465" s="5">
        <v>226</v>
      </c>
      <c r="B465" s="5" t="s">
        <v>82</v>
      </c>
      <c r="C465" s="6">
        <v>120</v>
      </c>
      <c r="D465" s="33">
        <v>22.35</v>
      </c>
      <c r="E465" s="33">
        <v>2.0499999999999998</v>
      </c>
      <c r="F465" s="33">
        <v>2.09</v>
      </c>
      <c r="G465" s="33"/>
      <c r="H465" s="33">
        <v>0.08</v>
      </c>
      <c r="I465" s="33">
        <v>0.75</v>
      </c>
      <c r="J465" s="33">
        <v>9.75</v>
      </c>
      <c r="K465" s="33">
        <v>1.35</v>
      </c>
      <c r="L465" s="33"/>
      <c r="M465" s="33">
        <v>29.4</v>
      </c>
      <c r="N465" s="33">
        <v>167.85</v>
      </c>
      <c r="O465" s="33">
        <v>31.35</v>
      </c>
      <c r="P465" s="33">
        <v>0.6</v>
      </c>
      <c r="Q465" s="33"/>
      <c r="R465" s="33"/>
    </row>
    <row r="466" spans="1:20" hidden="1" x14ac:dyDescent="0.2">
      <c r="A466" s="5">
        <v>312</v>
      </c>
      <c r="B466" s="5" t="s">
        <v>42</v>
      </c>
      <c r="C466" s="6">
        <v>200</v>
      </c>
      <c r="D466" s="33">
        <v>4.0999999999999996</v>
      </c>
      <c r="E466" s="33">
        <v>3.1</v>
      </c>
      <c r="F466" s="33">
        <v>25.5</v>
      </c>
      <c r="G466" s="33"/>
      <c r="H466" s="33">
        <v>1.54</v>
      </c>
      <c r="I466" s="33">
        <v>5</v>
      </c>
      <c r="J466" s="33">
        <v>44.2</v>
      </c>
      <c r="K466" s="33">
        <v>0.2</v>
      </c>
      <c r="L466" s="33"/>
      <c r="M466" s="33">
        <v>51</v>
      </c>
      <c r="N466" s="33">
        <v>102.6</v>
      </c>
      <c r="O466" s="33">
        <v>35.6</v>
      </c>
      <c r="P466" s="33">
        <v>1.1399999999999999</v>
      </c>
      <c r="Q466" s="33"/>
      <c r="R466" s="33"/>
    </row>
    <row r="467" spans="1:20" hidden="1" x14ac:dyDescent="0.2">
      <c r="A467" s="5">
        <v>350</v>
      </c>
      <c r="B467" s="5" t="s">
        <v>94</v>
      </c>
      <c r="C467" s="6">
        <v>200</v>
      </c>
      <c r="D467" s="33">
        <v>0.44</v>
      </c>
      <c r="E467" s="33">
        <v>7.0000000000000007E-2</v>
      </c>
      <c r="F467" s="33">
        <v>34.28</v>
      </c>
      <c r="G467" s="33"/>
      <c r="H467" s="33">
        <v>0.02</v>
      </c>
      <c r="I467" s="33">
        <v>30</v>
      </c>
      <c r="J467" s="33"/>
      <c r="K467" s="33">
        <v>0.02</v>
      </c>
      <c r="L467" s="33"/>
      <c r="M467" s="33">
        <v>21.06</v>
      </c>
      <c r="N467" s="33">
        <v>17.59</v>
      </c>
      <c r="O467" s="33">
        <v>6.43</v>
      </c>
      <c r="P467" s="33">
        <v>0.21</v>
      </c>
      <c r="Q467" s="33"/>
      <c r="R467" s="33"/>
    </row>
    <row r="468" spans="1:20" hidden="1" x14ac:dyDescent="0.2">
      <c r="A468" s="5" t="s">
        <v>4</v>
      </c>
      <c r="B468" s="5" t="s">
        <v>23</v>
      </c>
      <c r="C468" s="6">
        <v>60</v>
      </c>
      <c r="D468" s="33">
        <v>3.36</v>
      </c>
      <c r="E468" s="33">
        <v>0.66</v>
      </c>
      <c r="F468" s="33">
        <v>29.64</v>
      </c>
      <c r="G468" s="33"/>
      <c r="H468" s="33">
        <v>7.0000000000000007E-2</v>
      </c>
      <c r="I468" s="33"/>
      <c r="J468" s="33"/>
      <c r="K468" s="33">
        <v>0.54</v>
      </c>
      <c r="L468" s="33"/>
      <c r="M468" s="33">
        <v>13.8</v>
      </c>
      <c r="N468" s="33">
        <v>63.6</v>
      </c>
      <c r="O468" s="33">
        <v>15</v>
      </c>
      <c r="P468" s="33">
        <v>1.86</v>
      </c>
      <c r="Q468" s="33"/>
      <c r="R468" s="33"/>
    </row>
    <row r="469" spans="1:20" hidden="1" x14ac:dyDescent="0.2">
      <c r="A469" s="5">
        <v>338</v>
      </c>
      <c r="B469" s="17" t="s">
        <v>66</v>
      </c>
      <c r="C469" s="6">
        <v>100</v>
      </c>
      <c r="D469" s="33">
        <v>0.39998999999999996</v>
      </c>
      <c r="E469" s="33">
        <v>0.30665900000000001</v>
      </c>
      <c r="F469" s="33">
        <v>10.306409</v>
      </c>
      <c r="G469" s="33"/>
      <c r="H469" s="33">
        <v>2.6665999999999999E-2</v>
      </c>
      <c r="I469" s="33">
        <v>4.9998749999999994</v>
      </c>
      <c r="J469" s="33">
        <v>0</v>
      </c>
      <c r="K469" s="33">
        <v>0.39998999999999996</v>
      </c>
      <c r="L469" s="33"/>
      <c r="M469" s="33">
        <v>18.999524999999998</v>
      </c>
      <c r="N469" s="33">
        <v>15.999599999999999</v>
      </c>
      <c r="O469" s="33">
        <v>11.999699999999999</v>
      </c>
      <c r="P469" s="33">
        <v>2.3066089999999999</v>
      </c>
      <c r="Q469" s="33"/>
      <c r="R469" s="33"/>
    </row>
    <row r="470" spans="1:20" hidden="1" x14ac:dyDescent="0.2">
      <c r="A470" s="5"/>
      <c r="B470" s="7" t="s">
        <v>25</v>
      </c>
      <c r="C470" s="6"/>
      <c r="D470" s="33">
        <f t="shared" ref="D470:P470" si="23">SUM(D463:D469)</f>
        <v>34.35999000000001</v>
      </c>
      <c r="E470" s="33">
        <f t="shared" si="23"/>
        <v>18.196659</v>
      </c>
      <c r="F470" s="33">
        <f t="shared" si="23"/>
        <v>129.09640899999999</v>
      </c>
      <c r="G470" s="33"/>
      <c r="H470" s="33">
        <f t="shared" si="23"/>
        <v>1.8566660000000001</v>
      </c>
      <c r="I470" s="33">
        <f t="shared" si="23"/>
        <v>58.209874999999997</v>
      </c>
      <c r="J470" s="33">
        <f t="shared" si="23"/>
        <v>53.95</v>
      </c>
      <c r="K470" s="33">
        <f t="shared" si="23"/>
        <v>8.4299900000000001</v>
      </c>
      <c r="L470" s="33"/>
      <c r="M470" s="33">
        <f t="shared" si="23"/>
        <v>213.23952500000001</v>
      </c>
      <c r="N470" s="33">
        <f t="shared" si="23"/>
        <v>487.76960000000003</v>
      </c>
      <c r="O470" s="33">
        <f t="shared" si="23"/>
        <v>171.31969999999998</v>
      </c>
      <c r="P470" s="33">
        <f t="shared" si="23"/>
        <v>8.5866089999999993</v>
      </c>
      <c r="Q470" s="33"/>
      <c r="R470" s="33"/>
    </row>
    <row r="471" spans="1:20" ht="15" hidden="1" x14ac:dyDescent="0.2">
      <c r="A471" s="5"/>
      <c r="B471" s="7" t="s">
        <v>26</v>
      </c>
      <c r="C471" s="6"/>
      <c r="D471" s="15">
        <f t="shared" ref="D471:P471" si="24">D459+D470</f>
        <v>58.819990000000011</v>
      </c>
      <c r="E471" s="15">
        <f t="shared" si="24"/>
        <v>54.066659000000001</v>
      </c>
      <c r="F471" s="15">
        <f t="shared" si="24"/>
        <v>237.48640899999998</v>
      </c>
      <c r="G471" s="15"/>
      <c r="H471" s="15">
        <f t="shared" si="24"/>
        <v>2.1466660000000002</v>
      </c>
      <c r="I471" s="15">
        <f t="shared" si="24"/>
        <v>69.969875000000002</v>
      </c>
      <c r="J471" s="15">
        <f t="shared" si="24"/>
        <v>83.36</v>
      </c>
      <c r="K471" s="15">
        <f t="shared" si="24"/>
        <v>11.049990000000001</v>
      </c>
      <c r="L471" s="15"/>
      <c r="M471" s="15">
        <f t="shared" si="24"/>
        <v>461.009525</v>
      </c>
      <c r="N471" s="15">
        <f t="shared" si="24"/>
        <v>727.91959999999995</v>
      </c>
      <c r="O471" s="15">
        <f t="shared" si="24"/>
        <v>268.24969999999996</v>
      </c>
      <c r="P471" s="15">
        <f t="shared" si="24"/>
        <v>13.776609000000001</v>
      </c>
      <c r="Q471" s="15"/>
      <c r="R471" s="15"/>
    </row>
    <row r="472" spans="1:20" hidden="1" x14ac:dyDescent="0.2">
      <c r="A472" s="1"/>
      <c r="B472" s="1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20" ht="15" hidden="1" x14ac:dyDescent="0.2">
      <c r="A473" s="35" t="s">
        <v>77</v>
      </c>
      <c r="B473" s="1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20" hidden="1" x14ac:dyDescent="0.2">
      <c r="A474" s="1"/>
      <c r="B474" s="1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20" hidden="1" x14ac:dyDescent="0.2">
      <c r="A475" s="27" t="s">
        <v>32</v>
      </c>
      <c r="B475" s="1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20" hidden="1" x14ac:dyDescent="0.2">
      <c r="A476" s="55">
        <v>1</v>
      </c>
      <c r="B476" s="8">
        <v>2</v>
      </c>
      <c r="C476" s="8">
        <v>3</v>
      </c>
      <c r="D476" s="8">
        <v>5</v>
      </c>
      <c r="E476" s="8">
        <v>7</v>
      </c>
      <c r="F476" s="8">
        <v>9</v>
      </c>
      <c r="G476" s="8"/>
      <c r="H476" s="8">
        <v>14</v>
      </c>
      <c r="I476" s="8">
        <v>15</v>
      </c>
      <c r="J476" s="8">
        <v>16</v>
      </c>
      <c r="K476" s="8">
        <v>17</v>
      </c>
      <c r="L476" s="8"/>
      <c r="M476" s="8">
        <v>18</v>
      </c>
      <c r="N476" s="8">
        <v>19</v>
      </c>
      <c r="O476" s="8">
        <v>20</v>
      </c>
      <c r="P476" s="8">
        <v>21</v>
      </c>
      <c r="Q476" s="8"/>
      <c r="R476" s="8"/>
    </row>
    <row r="477" spans="1:20" ht="25.5" hidden="1" outlineLevel="1" x14ac:dyDescent="0.2">
      <c r="A477" s="55">
        <v>173</v>
      </c>
      <c r="B477" s="16" t="s">
        <v>0</v>
      </c>
      <c r="C477" s="28">
        <v>250</v>
      </c>
      <c r="D477" s="29">
        <v>7.63</v>
      </c>
      <c r="E477" s="29">
        <v>5</v>
      </c>
      <c r="F477" s="29" t="e">
        <f>SUM(#REF!)</f>
        <v>#REF!</v>
      </c>
      <c r="G477" s="29"/>
      <c r="H477" s="29">
        <v>0.28000000000000003</v>
      </c>
      <c r="I477" s="29">
        <v>2.6</v>
      </c>
      <c r="J477" s="29">
        <v>40</v>
      </c>
      <c r="K477" s="29">
        <v>1.08</v>
      </c>
      <c r="L477" s="29"/>
      <c r="M477" s="29">
        <v>277</v>
      </c>
      <c r="N477" s="29">
        <v>394.25</v>
      </c>
      <c r="O477" s="29">
        <v>99.5</v>
      </c>
      <c r="P477" s="29">
        <v>2.63</v>
      </c>
      <c r="Q477" s="29"/>
      <c r="R477" s="29"/>
    </row>
    <row r="478" spans="1:20" s="18" customFormat="1" hidden="1" collapsed="1" x14ac:dyDescent="0.2">
      <c r="A478" s="56">
        <v>1</v>
      </c>
      <c r="B478" s="41" t="s">
        <v>99</v>
      </c>
      <c r="C478" s="41">
        <v>40</v>
      </c>
      <c r="D478" s="42">
        <v>2.36</v>
      </c>
      <c r="E478" s="42">
        <v>7.79</v>
      </c>
      <c r="F478" s="42">
        <v>14.89</v>
      </c>
      <c r="G478" s="42"/>
      <c r="H478" s="42">
        <v>0.03</v>
      </c>
      <c r="I478" s="42"/>
      <c r="J478" s="42">
        <v>40</v>
      </c>
      <c r="K478" s="42"/>
      <c r="L478" s="42"/>
      <c r="M478" s="42">
        <v>8.4</v>
      </c>
      <c r="N478" s="42">
        <v>22.5</v>
      </c>
      <c r="O478" s="42">
        <v>4.2</v>
      </c>
      <c r="P478" s="42">
        <v>0.35</v>
      </c>
      <c r="Q478" s="42"/>
      <c r="R478" s="42"/>
      <c r="T478" s="4"/>
    </row>
    <row r="479" spans="1:20" hidden="1" x14ac:dyDescent="0.2">
      <c r="A479" s="5">
        <v>382</v>
      </c>
      <c r="B479" s="5" t="s">
        <v>59</v>
      </c>
      <c r="C479" s="6">
        <v>200</v>
      </c>
      <c r="D479" s="33">
        <v>3.78</v>
      </c>
      <c r="E479" s="33">
        <v>0.67</v>
      </c>
      <c r="F479" s="33">
        <v>26</v>
      </c>
      <c r="G479" s="33"/>
      <c r="H479" s="33">
        <v>0.02</v>
      </c>
      <c r="I479" s="33">
        <v>1.33</v>
      </c>
      <c r="J479" s="33"/>
      <c r="K479" s="33"/>
      <c r="L479" s="33"/>
      <c r="M479" s="33">
        <v>133.33000000000001</v>
      </c>
      <c r="N479" s="33">
        <v>111.11</v>
      </c>
      <c r="O479" s="33">
        <v>25.56</v>
      </c>
      <c r="P479" s="33">
        <v>2</v>
      </c>
      <c r="Q479" s="33"/>
      <c r="R479" s="33"/>
    </row>
    <row r="480" spans="1:20" hidden="1" x14ac:dyDescent="0.2">
      <c r="A480" s="5" t="s">
        <v>4</v>
      </c>
      <c r="B480" s="5" t="s">
        <v>5</v>
      </c>
      <c r="C480" s="6">
        <v>50</v>
      </c>
      <c r="D480" s="33">
        <v>3.95</v>
      </c>
      <c r="E480" s="33">
        <v>0.5</v>
      </c>
      <c r="F480" s="33">
        <v>24.15</v>
      </c>
      <c r="G480" s="33"/>
      <c r="H480" s="33">
        <v>0.05</v>
      </c>
      <c r="I480" s="33"/>
      <c r="J480" s="33"/>
      <c r="K480" s="33">
        <v>0.65</v>
      </c>
      <c r="L480" s="33"/>
      <c r="M480" s="33">
        <v>11.5</v>
      </c>
      <c r="N480" s="33">
        <v>43.5</v>
      </c>
      <c r="O480" s="33">
        <v>16.5</v>
      </c>
      <c r="P480" s="33">
        <v>0.55000000000000004</v>
      </c>
      <c r="Q480" s="33"/>
      <c r="R480" s="33"/>
    </row>
    <row r="481" spans="1:18" hidden="1" x14ac:dyDescent="0.2">
      <c r="A481" s="5"/>
      <c r="B481" s="7" t="s">
        <v>81</v>
      </c>
      <c r="C481" s="6"/>
      <c r="D481" s="33">
        <f t="shared" ref="D481:P481" si="25">SUM(D477:D480)</f>
        <v>17.72</v>
      </c>
      <c r="E481" s="33">
        <f t="shared" si="25"/>
        <v>13.959999999999999</v>
      </c>
      <c r="F481" s="33" t="e">
        <f t="shared" si="25"/>
        <v>#REF!</v>
      </c>
      <c r="G481" s="33"/>
      <c r="H481" s="33">
        <f t="shared" si="25"/>
        <v>0.38000000000000006</v>
      </c>
      <c r="I481" s="33">
        <f t="shared" si="25"/>
        <v>3.93</v>
      </c>
      <c r="J481" s="33">
        <f t="shared" si="25"/>
        <v>80</v>
      </c>
      <c r="K481" s="33">
        <f t="shared" si="25"/>
        <v>1.73</v>
      </c>
      <c r="L481" s="33"/>
      <c r="M481" s="33">
        <f t="shared" si="25"/>
        <v>430.23</v>
      </c>
      <c r="N481" s="33">
        <f t="shared" si="25"/>
        <v>571.36</v>
      </c>
      <c r="O481" s="33">
        <f t="shared" si="25"/>
        <v>145.76</v>
      </c>
      <c r="P481" s="33">
        <f t="shared" si="25"/>
        <v>5.53</v>
      </c>
      <c r="Q481" s="33"/>
      <c r="R481" s="33"/>
    </row>
    <row r="482" spans="1:18" hidden="1" x14ac:dyDescent="0.2">
      <c r="A482" s="1"/>
      <c r="B482" s="1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idden="1" x14ac:dyDescent="0.2">
      <c r="A483" s="27" t="s">
        <v>21</v>
      </c>
      <c r="B483" s="1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idden="1" x14ac:dyDescent="0.2">
      <c r="A484" s="55">
        <v>1</v>
      </c>
      <c r="B484" s="8">
        <v>2</v>
      </c>
      <c r="C484" s="8">
        <v>3</v>
      </c>
      <c r="D484" s="8">
        <v>5</v>
      </c>
      <c r="E484" s="8">
        <v>7</v>
      </c>
      <c r="F484" s="8">
        <v>9</v>
      </c>
      <c r="G484" s="8"/>
      <c r="H484" s="8">
        <v>14</v>
      </c>
      <c r="I484" s="8">
        <v>15</v>
      </c>
      <c r="J484" s="8">
        <v>16</v>
      </c>
      <c r="K484" s="8">
        <v>17</v>
      </c>
      <c r="L484" s="8"/>
      <c r="M484" s="8">
        <v>18</v>
      </c>
      <c r="N484" s="8">
        <v>19</v>
      </c>
      <c r="O484" s="8">
        <v>20</v>
      </c>
      <c r="P484" s="8">
        <v>21</v>
      </c>
      <c r="Q484" s="8"/>
      <c r="R484" s="8"/>
    </row>
    <row r="485" spans="1:18" hidden="1" x14ac:dyDescent="0.2">
      <c r="A485" s="5">
        <v>20</v>
      </c>
      <c r="B485" s="63" t="s">
        <v>104</v>
      </c>
      <c r="C485" s="6">
        <v>100</v>
      </c>
      <c r="D485" s="33">
        <v>0.67</v>
      </c>
      <c r="E485" s="33">
        <v>6.09</v>
      </c>
      <c r="F485" s="33">
        <v>1.81</v>
      </c>
      <c r="G485" s="33"/>
      <c r="H485" s="33">
        <v>0.03</v>
      </c>
      <c r="I485" s="33">
        <v>6.65</v>
      </c>
      <c r="J485" s="33"/>
      <c r="K485" s="33">
        <v>2.74</v>
      </c>
      <c r="L485" s="33"/>
      <c r="M485" s="33">
        <v>16.149999999999999</v>
      </c>
      <c r="N485" s="33">
        <v>28.62</v>
      </c>
      <c r="O485" s="33">
        <v>13.3</v>
      </c>
      <c r="P485" s="33">
        <v>0.48</v>
      </c>
      <c r="Q485" s="33"/>
      <c r="R485" s="33"/>
    </row>
    <row r="486" spans="1:18" hidden="1" x14ac:dyDescent="0.2">
      <c r="A486" s="5">
        <v>98</v>
      </c>
      <c r="B486" s="5" t="s">
        <v>64</v>
      </c>
      <c r="C486" s="6">
        <v>300</v>
      </c>
      <c r="D486" s="33">
        <v>3.24</v>
      </c>
      <c r="E486" s="33">
        <v>3.33</v>
      </c>
      <c r="F486" s="33">
        <v>25</v>
      </c>
      <c r="G486" s="33"/>
      <c r="H486" s="33">
        <v>7.0000000000000007E-2</v>
      </c>
      <c r="I486" s="33">
        <v>12</v>
      </c>
      <c r="J486" s="33"/>
      <c r="K486" s="33"/>
      <c r="L486" s="33"/>
      <c r="M486" s="33">
        <v>59.1</v>
      </c>
      <c r="N486" s="33">
        <v>67</v>
      </c>
      <c r="O486" s="33">
        <v>31.8</v>
      </c>
      <c r="P486" s="33">
        <v>0.93</v>
      </c>
      <c r="Q486" s="33"/>
      <c r="R486" s="33"/>
    </row>
    <row r="487" spans="1:18" hidden="1" x14ac:dyDescent="0.2">
      <c r="A487" s="5">
        <v>259</v>
      </c>
      <c r="B487" s="5" t="s">
        <v>65</v>
      </c>
      <c r="C487" s="6">
        <v>350</v>
      </c>
      <c r="D487" s="33">
        <v>28.35</v>
      </c>
      <c r="E487" s="33">
        <v>36.65</v>
      </c>
      <c r="F487" s="33">
        <v>60.79</v>
      </c>
      <c r="G487" s="33"/>
      <c r="H487" s="33">
        <v>0.62</v>
      </c>
      <c r="I487" s="33">
        <v>42.82</v>
      </c>
      <c r="J487" s="33"/>
      <c r="K487" s="33">
        <v>2.4700000000000002</v>
      </c>
      <c r="L487" s="33"/>
      <c r="M487" s="33">
        <v>55.38</v>
      </c>
      <c r="N487" s="33">
        <v>159</v>
      </c>
      <c r="O487" s="33">
        <v>86.47</v>
      </c>
      <c r="P487" s="33">
        <v>6.79</v>
      </c>
      <c r="Q487" s="33"/>
      <c r="R487" s="33"/>
    </row>
    <row r="488" spans="1:18" hidden="1" x14ac:dyDescent="0.2">
      <c r="A488" s="5">
        <v>389</v>
      </c>
      <c r="B488" s="5" t="s">
        <v>46</v>
      </c>
      <c r="C488" s="6">
        <v>200</v>
      </c>
      <c r="D488" s="33">
        <v>1</v>
      </c>
      <c r="E488" s="33">
        <v>0.2</v>
      </c>
      <c r="F488" s="33">
        <v>20.2</v>
      </c>
      <c r="G488" s="33"/>
      <c r="H488" s="33">
        <v>0.02</v>
      </c>
      <c r="I488" s="33">
        <v>4</v>
      </c>
      <c r="J488" s="33"/>
      <c r="K488" s="33">
        <v>0.2</v>
      </c>
      <c r="L488" s="33"/>
      <c r="M488" s="33">
        <v>14</v>
      </c>
      <c r="N488" s="33">
        <v>14</v>
      </c>
      <c r="O488" s="33">
        <v>8</v>
      </c>
      <c r="P488" s="33">
        <v>2.8</v>
      </c>
      <c r="Q488" s="33"/>
      <c r="R488" s="33"/>
    </row>
    <row r="489" spans="1:18" hidden="1" x14ac:dyDescent="0.2">
      <c r="A489" s="5" t="s">
        <v>4</v>
      </c>
      <c r="B489" s="5" t="s">
        <v>23</v>
      </c>
      <c r="C489" s="6">
        <v>60</v>
      </c>
      <c r="D489" s="33">
        <v>3.36</v>
      </c>
      <c r="E489" s="33">
        <v>0.66</v>
      </c>
      <c r="F489" s="33">
        <v>29.64</v>
      </c>
      <c r="G489" s="33"/>
      <c r="H489" s="33">
        <v>7.0000000000000007E-2</v>
      </c>
      <c r="I489" s="33"/>
      <c r="J489" s="33"/>
      <c r="K489" s="33">
        <v>0.54</v>
      </c>
      <c r="L489" s="33"/>
      <c r="M489" s="33">
        <v>13.8</v>
      </c>
      <c r="N489" s="33">
        <v>63.6</v>
      </c>
      <c r="O489" s="33">
        <v>15</v>
      </c>
      <c r="P489" s="33">
        <v>1.86</v>
      </c>
      <c r="Q489" s="33"/>
      <c r="R489" s="33"/>
    </row>
    <row r="490" spans="1:18" hidden="1" x14ac:dyDescent="0.2">
      <c r="A490" s="5" t="s">
        <v>4</v>
      </c>
      <c r="B490" s="5" t="s">
        <v>5</v>
      </c>
      <c r="C490" s="6">
        <v>50</v>
      </c>
      <c r="D490" s="33">
        <v>3.95</v>
      </c>
      <c r="E490" s="33">
        <v>0.5</v>
      </c>
      <c r="F490" s="33">
        <v>24.15</v>
      </c>
      <c r="G490" s="33"/>
      <c r="H490" s="33">
        <v>0.05</v>
      </c>
      <c r="I490" s="33"/>
      <c r="J490" s="33"/>
      <c r="K490" s="33">
        <v>0.65</v>
      </c>
      <c r="L490" s="33"/>
      <c r="M490" s="33">
        <v>11.5</v>
      </c>
      <c r="N490" s="33">
        <v>43.5</v>
      </c>
      <c r="O490" s="33">
        <v>16.5</v>
      </c>
      <c r="P490" s="33">
        <v>0.55000000000000004</v>
      </c>
      <c r="Q490" s="33"/>
      <c r="R490" s="33"/>
    </row>
    <row r="491" spans="1:18" hidden="1" outlineLevel="1" x14ac:dyDescent="0.2">
      <c r="A491" s="5">
        <v>341</v>
      </c>
      <c r="B491" s="9" t="s">
        <v>54</v>
      </c>
      <c r="C491" s="6">
        <v>100</v>
      </c>
      <c r="D491" s="33">
        <v>1.279968</v>
      </c>
      <c r="E491" s="33">
        <v>0.27999299999999999</v>
      </c>
      <c r="F491" s="33">
        <v>11.573043999999999</v>
      </c>
      <c r="G491" s="33"/>
      <c r="H491" s="33">
        <v>5.3331999999999997E-2</v>
      </c>
      <c r="I491" s="33">
        <v>85.717857000000009</v>
      </c>
      <c r="J491" s="33">
        <v>0</v>
      </c>
      <c r="K491" s="33">
        <v>0.27999299999999999</v>
      </c>
      <c r="L491" s="33"/>
      <c r="M491" s="33">
        <v>48.572118999999994</v>
      </c>
      <c r="N491" s="33">
        <v>32.852511999999997</v>
      </c>
      <c r="O491" s="33">
        <v>18.572868999999997</v>
      </c>
      <c r="P491" s="33">
        <v>0.42665599999999998</v>
      </c>
      <c r="Q491" s="33"/>
      <c r="R491" s="33"/>
    </row>
    <row r="492" spans="1:18" hidden="1" collapsed="1" x14ac:dyDescent="0.2">
      <c r="A492" s="5"/>
      <c r="B492" s="7" t="s">
        <v>25</v>
      </c>
      <c r="C492" s="6"/>
      <c r="D492" s="33">
        <f t="shared" ref="D492:P492" si="26">SUM(D485:D491)</f>
        <v>41.849968000000004</v>
      </c>
      <c r="E492" s="33">
        <f t="shared" si="26"/>
        <v>47.709992999999997</v>
      </c>
      <c r="F492" s="33">
        <f t="shared" si="26"/>
        <v>173.16304400000001</v>
      </c>
      <c r="G492" s="33"/>
      <c r="H492" s="33">
        <f t="shared" si="26"/>
        <v>0.91333200000000014</v>
      </c>
      <c r="I492" s="33">
        <f t="shared" si="26"/>
        <v>151.18785700000001</v>
      </c>
      <c r="J492" s="33">
        <f t="shared" si="26"/>
        <v>0</v>
      </c>
      <c r="K492" s="33">
        <f t="shared" si="26"/>
        <v>6.8799930000000016</v>
      </c>
      <c r="L492" s="33"/>
      <c r="M492" s="33">
        <f t="shared" si="26"/>
        <v>218.50211899999999</v>
      </c>
      <c r="N492" s="33">
        <f t="shared" si="26"/>
        <v>408.57251200000002</v>
      </c>
      <c r="O492" s="33">
        <f t="shared" si="26"/>
        <v>189.64286899999999</v>
      </c>
      <c r="P492" s="33">
        <f t="shared" si="26"/>
        <v>13.836656</v>
      </c>
      <c r="Q492" s="33"/>
      <c r="R492" s="33"/>
    </row>
    <row r="493" spans="1:18" ht="15" hidden="1" x14ac:dyDescent="0.2">
      <c r="A493" s="5"/>
      <c r="B493" s="7" t="s">
        <v>26</v>
      </c>
      <c r="C493" s="6"/>
      <c r="D493" s="15">
        <f t="shared" ref="D493:P493" si="27">D492+D481</f>
        <v>59.569968000000003</v>
      </c>
      <c r="E493" s="15">
        <f t="shared" si="27"/>
        <v>61.669992999999998</v>
      </c>
      <c r="F493" s="15" t="e">
        <f t="shared" si="27"/>
        <v>#REF!</v>
      </c>
      <c r="G493" s="15"/>
      <c r="H493" s="15">
        <f t="shared" si="27"/>
        <v>1.2933320000000001</v>
      </c>
      <c r="I493" s="15">
        <f t="shared" si="27"/>
        <v>155.11785700000001</v>
      </c>
      <c r="J493" s="15">
        <f t="shared" si="27"/>
        <v>80</v>
      </c>
      <c r="K493" s="15">
        <f t="shared" si="27"/>
        <v>8.6099930000000011</v>
      </c>
      <c r="L493" s="15"/>
      <c r="M493" s="15">
        <f t="shared" si="27"/>
        <v>648.73211900000001</v>
      </c>
      <c r="N493" s="15">
        <f t="shared" si="27"/>
        <v>979.93251200000009</v>
      </c>
      <c r="O493" s="15">
        <f t="shared" si="27"/>
        <v>335.40286900000001</v>
      </c>
      <c r="P493" s="15">
        <f t="shared" si="27"/>
        <v>19.366655999999999</v>
      </c>
      <c r="Q493" s="15"/>
      <c r="R493" s="15"/>
    </row>
    <row r="494" spans="1:18" hidden="1" x14ac:dyDescent="0.2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" hidden="1" x14ac:dyDescent="0.2">
      <c r="A495" s="35" t="s">
        <v>78</v>
      </c>
      <c r="B495" s="1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idden="1" x14ac:dyDescent="0.2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idden="1" x14ac:dyDescent="0.2">
      <c r="A497" s="27" t="s">
        <v>32</v>
      </c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idden="1" x14ac:dyDescent="0.2">
      <c r="A498" s="55">
        <v>1</v>
      </c>
      <c r="B498" s="8">
        <v>2</v>
      </c>
      <c r="C498" s="8">
        <v>3</v>
      </c>
      <c r="D498" s="8">
        <v>5</v>
      </c>
      <c r="E498" s="8">
        <v>7</v>
      </c>
      <c r="F498" s="8">
        <v>9</v>
      </c>
      <c r="G498" s="8"/>
      <c r="H498" s="8">
        <v>14</v>
      </c>
      <c r="I498" s="8">
        <v>15</v>
      </c>
      <c r="J498" s="8">
        <v>16</v>
      </c>
      <c r="K498" s="8">
        <v>17</v>
      </c>
      <c r="L498" s="8"/>
      <c r="M498" s="8">
        <v>18</v>
      </c>
      <c r="N498" s="8">
        <v>19</v>
      </c>
      <c r="O498" s="8">
        <v>20</v>
      </c>
      <c r="P498" s="8">
        <v>21</v>
      </c>
      <c r="Q498" s="8"/>
      <c r="R498" s="8"/>
    </row>
    <row r="499" spans="1:18" hidden="1" x14ac:dyDescent="0.2">
      <c r="A499" s="5">
        <v>222</v>
      </c>
      <c r="B499" s="5" t="s">
        <v>48</v>
      </c>
      <c r="C499" s="6">
        <v>200</v>
      </c>
      <c r="D499" s="33">
        <v>15.3</v>
      </c>
      <c r="E499" s="33">
        <v>23.2</v>
      </c>
      <c r="F499" s="33">
        <v>40.200000000000003</v>
      </c>
      <c r="G499" s="33"/>
      <c r="H499" s="33">
        <v>0.12</v>
      </c>
      <c r="I499" s="33">
        <v>0.4</v>
      </c>
      <c r="J499" s="33">
        <v>120</v>
      </c>
      <c r="K499" s="33">
        <v>1.6</v>
      </c>
      <c r="L499" s="33"/>
      <c r="M499" s="33">
        <v>260</v>
      </c>
      <c r="N499" s="33">
        <v>233.23</v>
      </c>
      <c r="O499" s="33">
        <v>44</v>
      </c>
      <c r="P499" s="33">
        <v>1.8</v>
      </c>
      <c r="Q499" s="33"/>
      <c r="R499" s="33"/>
    </row>
    <row r="500" spans="1:18" hidden="1" x14ac:dyDescent="0.2">
      <c r="A500" s="5" t="s">
        <v>4</v>
      </c>
      <c r="B500" s="5" t="s">
        <v>67</v>
      </c>
      <c r="C500" s="6">
        <v>20</v>
      </c>
      <c r="D500" s="33">
        <v>1.42</v>
      </c>
      <c r="E500" s="33">
        <v>1</v>
      </c>
      <c r="F500" s="33">
        <v>11.04</v>
      </c>
      <c r="G500" s="33"/>
      <c r="H500" s="33">
        <v>0.01</v>
      </c>
      <c r="I500" s="33">
        <v>0.2</v>
      </c>
      <c r="J500" s="33">
        <v>5</v>
      </c>
      <c r="K500" s="33">
        <v>0.02</v>
      </c>
      <c r="L500" s="33"/>
      <c r="M500" s="33">
        <v>63.4</v>
      </c>
      <c r="N500" s="33">
        <v>15.8</v>
      </c>
      <c r="O500" s="33">
        <v>6.8</v>
      </c>
      <c r="P500" s="33">
        <v>0.04</v>
      </c>
      <c r="Q500" s="33"/>
      <c r="R500" s="33"/>
    </row>
    <row r="501" spans="1:18" hidden="1" x14ac:dyDescent="0.2">
      <c r="A501" s="5">
        <v>377</v>
      </c>
      <c r="B501" s="17" t="s">
        <v>33</v>
      </c>
      <c r="C501" s="6" t="s">
        <v>107</v>
      </c>
      <c r="D501" s="33">
        <v>0.53</v>
      </c>
      <c r="E501" s="33"/>
      <c r="F501" s="33">
        <v>9.8699999999999992</v>
      </c>
      <c r="G501" s="33"/>
      <c r="H501" s="33"/>
      <c r="I501" s="33">
        <v>2.13</v>
      </c>
      <c r="J501" s="33"/>
      <c r="K501" s="33"/>
      <c r="L501" s="33"/>
      <c r="M501" s="33">
        <v>15.33</v>
      </c>
      <c r="N501" s="33">
        <v>23.2</v>
      </c>
      <c r="O501" s="33">
        <v>12.27</v>
      </c>
      <c r="P501" s="33">
        <v>2.13</v>
      </c>
      <c r="Q501" s="33"/>
      <c r="R501" s="33"/>
    </row>
    <row r="502" spans="1:18" hidden="1" x14ac:dyDescent="0.2">
      <c r="A502" s="5" t="s">
        <v>4</v>
      </c>
      <c r="B502" s="17" t="s">
        <v>5</v>
      </c>
      <c r="C502" s="6">
        <v>50</v>
      </c>
      <c r="D502" s="33">
        <v>3.95</v>
      </c>
      <c r="E502" s="33">
        <v>0.5</v>
      </c>
      <c r="F502" s="33">
        <v>24.15</v>
      </c>
      <c r="G502" s="33"/>
      <c r="H502" s="33">
        <v>0.05</v>
      </c>
      <c r="I502" s="33"/>
      <c r="J502" s="33"/>
      <c r="K502" s="33">
        <v>0.65</v>
      </c>
      <c r="L502" s="33"/>
      <c r="M502" s="33">
        <v>11.5</v>
      </c>
      <c r="N502" s="33">
        <v>43.5</v>
      </c>
      <c r="O502" s="33">
        <v>16.5</v>
      </c>
      <c r="P502" s="33">
        <v>0.55000000000000004</v>
      </c>
      <c r="Q502" s="33"/>
      <c r="R502" s="33"/>
    </row>
    <row r="503" spans="1:18" hidden="1" x14ac:dyDescent="0.2">
      <c r="A503" s="5"/>
      <c r="B503" s="11" t="s">
        <v>81</v>
      </c>
      <c r="C503" s="6"/>
      <c r="D503" s="33">
        <f t="shared" ref="D503:P503" si="28">SUM(D499:D502)</f>
        <v>21.2</v>
      </c>
      <c r="E503" s="33">
        <f t="shared" si="28"/>
        <v>24.7</v>
      </c>
      <c r="F503" s="33">
        <f t="shared" si="28"/>
        <v>85.259999999999991</v>
      </c>
      <c r="G503" s="33"/>
      <c r="H503" s="33">
        <f t="shared" si="28"/>
        <v>0.18</v>
      </c>
      <c r="I503" s="33">
        <f t="shared" si="28"/>
        <v>2.73</v>
      </c>
      <c r="J503" s="33">
        <f t="shared" si="28"/>
        <v>125</v>
      </c>
      <c r="K503" s="33">
        <f t="shared" si="28"/>
        <v>2.27</v>
      </c>
      <c r="L503" s="33"/>
      <c r="M503" s="33">
        <f t="shared" si="28"/>
        <v>350.22999999999996</v>
      </c>
      <c r="N503" s="33">
        <f t="shared" si="28"/>
        <v>315.73</v>
      </c>
      <c r="O503" s="33">
        <f t="shared" si="28"/>
        <v>79.569999999999993</v>
      </c>
      <c r="P503" s="33">
        <f t="shared" si="28"/>
        <v>4.5199999999999996</v>
      </c>
      <c r="Q503" s="33"/>
      <c r="R503" s="33"/>
    </row>
    <row r="504" spans="1:18" hidden="1" x14ac:dyDescent="0.2">
      <c r="A504" s="1"/>
      <c r="B504" s="18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idden="1" x14ac:dyDescent="0.2">
      <c r="A505" s="27" t="s">
        <v>21</v>
      </c>
      <c r="B505" s="18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idden="1" x14ac:dyDescent="0.2">
      <c r="A506" s="55">
        <v>1</v>
      </c>
      <c r="B506" s="8">
        <v>2</v>
      </c>
      <c r="C506" s="8">
        <v>3</v>
      </c>
      <c r="D506" s="8">
        <v>5</v>
      </c>
      <c r="E506" s="8">
        <v>7</v>
      </c>
      <c r="F506" s="8">
        <v>9</v>
      </c>
      <c r="G506" s="8"/>
      <c r="H506" s="8">
        <v>14</v>
      </c>
      <c r="I506" s="8">
        <v>15</v>
      </c>
      <c r="J506" s="8">
        <v>16</v>
      </c>
      <c r="K506" s="8">
        <v>17</v>
      </c>
      <c r="L506" s="8"/>
      <c r="M506" s="8">
        <v>18</v>
      </c>
      <c r="N506" s="8">
        <v>19</v>
      </c>
      <c r="O506" s="8">
        <v>20</v>
      </c>
      <c r="P506" s="8">
        <v>21</v>
      </c>
      <c r="Q506" s="8"/>
      <c r="R506" s="8"/>
    </row>
    <row r="507" spans="1:18" hidden="1" x14ac:dyDescent="0.2">
      <c r="A507" s="5">
        <v>45</v>
      </c>
      <c r="B507" s="17" t="s">
        <v>73</v>
      </c>
      <c r="C507" s="6">
        <v>100</v>
      </c>
      <c r="D507" s="33">
        <v>1.33</v>
      </c>
      <c r="E507" s="33">
        <v>6.08</v>
      </c>
      <c r="F507" s="33">
        <v>8.52</v>
      </c>
      <c r="G507" s="33"/>
      <c r="H507" s="33">
        <v>0.02</v>
      </c>
      <c r="I507" s="33">
        <v>24.43</v>
      </c>
      <c r="J507" s="33"/>
      <c r="K507" s="33">
        <v>2.31</v>
      </c>
      <c r="L507" s="33"/>
      <c r="M507" s="33">
        <v>43</v>
      </c>
      <c r="N507" s="33">
        <v>28.32</v>
      </c>
      <c r="O507" s="33">
        <v>16</v>
      </c>
      <c r="P507" s="33">
        <v>0.52</v>
      </c>
      <c r="Q507" s="33"/>
      <c r="R507" s="33"/>
    </row>
    <row r="508" spans="1:18" hidden="1" x14ac:dyDescent="0.2">
      <c r="A508" s="5">
        <v>96</v>
      </c>
      <c r="B508" s="5" t="s">
        <v>44</v>
      </c>
      <c r="C508" s="6">
        <v>250</v>
      </c>
      <c r="D508" s="33">
        <v>2.6</v>
      </c>
      <c r="E508" s="33">
        <v>2.5</v>
      </c>
      <c r="F508" s="33">
        <v>16.98</v>
      </c>
      <c r="G508" s="33"/>
      <c r="H508" s="33">
        <v>0.1</v>
      </c>
      <c r="I508" s="33">
        <v>7.5</v>
      </c>
      <c r="J508" s="33"/>
      <c r="K508" s="33">
        <v>2.4</v>
      </c>
      <c r="L508" s="33"/>
      <c r="M508" s="33">
        <v>38.5</v>
      </c>
      <c r="N508" s="33">
        <v>115.45</v>
      </c>
      <c r="O508" s="33">
        <v>31.75</v>
      </c>
      <c r="P508" s="33">
        <v>1</v>
      </c>
      <c r="Q508" s="33"/>
      <c r="R508" s="33"/>
    </row>
    <row r="509" spans="1:18" hidden="1" x14ac:dyDescent="0.2">
      <c r="A509" s="5">
        <v>280</v>
      </c>
      <c r="B509" s="17" t="s">
        <v>68</v>
      </c>
      <c r="C509" s="6">
        <v>105</v>
      </c>
      <c r="D509" s="33">
        <v>21.32</v>
      </c>
      <c r="E509" s="33">
        <v>9.93</v>
      </c>
      <c r="F509" s="33">
        <v>0.87</v>
      </c>
      <c r="G509" s="33"/>
      <c r="H509" s="33">
        <v>0.08</v>
      </c>
      <c r="I509" s="33">
        <v>1</v>
      </c>
      <c r="J509" s="33">
        <v>20</v>
      </c>
      <c r="K509" s="33">
        <v>1.2</v>
      </c>
      <c r="L509" s="33"/>
      <c r="M509" s="33">
        <v>14.74</v>
      </c>
      <c r="N509" s="33">
        <v>219.3</v>
      </c>
      <c r="O509" s="33">
        <v>26.88</v>
      </c>
      <c r="P509" s="33">
        <v>3.34</v>
      </c>
      <c r="Q509" s="33"/>
      <c r="R509" s="33"/>
    </row>
    <row r="510" spans="1:18" hidden="1" x14ac:dyDescent="0.2">
      <c r="A510" s="5">
        <v>321</v>
      </c>
      <c r="B510" s="17" t="s">
        <v>39</v>
      </c>
      <c r="C510" s="6">
        <v>200</v>
      </c>
      <c r="D510" s="33">
        <v>5.8</v>
      </c>
      <c r="E510" s="33">
        <v>4.8</v>
      </c>
      <c r="F510" s="33">
        <v>44.28</v>
      </c>
      <c r="G510" s="33"/>
      <c r="H510" s="33">
        <v>0.08</v>
      </c>
      <c r="I510" s="33">
        <v>43.2</v>
      </c>
      <c r="J510" s="33"/>
      <c r="K510" s="33">
        <v>2.2000000000000002</v>
      </c>
      <c r="L510" s="33"/>
      <c r="M510" s="33">
        <v>151.6</v>
      </c>
      <c r="N510" s="33">
        <v>119</v>
      </c>
      <c r="O510" s="33">
        <v>57.2</v>
      </c>
      <c r="P510" s="33">
        <v>4.5999999999999996</v>
      </c>
      <c r="Q510" s="33"/>
      <c r="R510" s="33"/>
    </row>
    <row r="511" spans="1:18" hidden="1" x14ac:dyDescent="0.2">
      <c r="A511" s="5">
        <v>349</v>
      </c>
      <c r="B511" s="17" t="s">
        <v>53</v>
      </c>
      <c r="C511" s="6">
        <v>200</v>
      </c>
      <c r="D511" s="33">
        <v>1.1599999999999999</v>
      </c>
      <c r="E511" s="33">
        <v>0.3</v>
      </c>
      <c r="F511" s="33">
        <v>47.26</v>
      </c>
      <c r="G511" s="33"/>
      <c r="H511" s="33">
        <v>0.02</v>
      </c>
      <c r="I511" s="33">
        <v>0.8</v>
      </c>
      <c r="J511" s="33"/>
      <c r="K511" s="33">
        <v>0.2</v>
      </c>
      <c r="L511" s="33"/>
      <c r="M511" s="33">
        <v>5.84</v>
      </c>
      <c r="N511" s="33">
        <v>46</v>
      </c>
      <c r="O511" s="33">
        <v>33</v>
      </c>
      <c r="P511" s="33">
        <v>0.96</v>
      </c>
      <c r="Q511" s="33"/>
      <c r="R511" s="33"/>
    </row>
    <row r="512" spans="1:18" hidden="1" x14ac:dyDescent="0.2">
      <c r="A512" s="5" t="s">
        <v>4</v>
      </c>
      <c r="B512" s="17" t="s">
        <v>23</v>
      </c>
      <c r="C512" s="6">
        <v>60</v>
      </c>
      <c r="D512" s="33">
        <v>3.36</v>
      </c>
      <c r="E512" s="33">
        <v>0.66</v>
      </c>
      <c r="F512" s="33">
        <v>29.64</v>
      </c>
      <c r="G512" s="33"/>
      <c r="H512" s="33">
        <v>7.0000000000000007E-2</v>
      </c>
      <c r="I512" s="33"/>
      <c r="J512" s="33"/>
      <c r="K512" s="33">
        <v>0.54</v>
      </c>
      <c r="L512" s="33"/>
      <c r="M512" s="33">
        <v>13.8</v>
      </c>
      <c r="N512" s="33">
        <v>63.6</v>
      </c>
      <c r="O512" s="33">
        <v>15</v>
      </c>
      <c r="P512" s="33">
        <v>1.86</v>
      </c>
      <c r="Q512" s="33"/>
      <c r="R512" s="33"/>
    </row>
    <row r="513" spans="1:18" hidden="1" x14ac:dyDescent="0.2">
      <c r="A513" s="5">
        <v>338</v>
      </c>
      <c r="B513" s="17" t="s">
        <v>24</v>
      </c>
      <c r="C513" s="6">
        <v>100</v>
      </c>
      <c r="D513" s="33">
        <v>1.5066289999999998</v>
      </c>
      <c r="E513" s="33">
        <v>0.50665399999999994</v>
      </c>
      <c r="F513" s="33">
        <v>20.999475</v>
      </c>
      <c r="G513" s="33"/>
      <c r="H513" s="33">
        <v>3.9999E-2</v>
      </c>
      <c r="I513" s="33">
        <v>9.9997499999999988</v>
      </c>
      <c r="J513" s="33">
        <v>0</v>
      </c>
      <c r="K513" s="33">
        <v>0.39998999999999996</v>
      </c>
      <c r="L513" s="33"/>
      <c r="M513" s="33">
        <v>7.9997999999999996</v>
      </c>
      <c r="N513" s="33">
        <v>27.999299999999998</v>
      </c>
      <c r="O513" s="33">
        <v>41.998950000000001</v>
      </c>
      <c r="P513" s="33">
        <v>0.59998499999999999</v>
      </c>
      <c r="Q513" s="33"/>
      <c r="R513" s="33"/>
    </row>
    <row r="514" spans="1:18" hidden="1" x14ac:dyDescent="0.2">
      <c r="A514" s="5"/>
      <c r="B514" s="11" t="s">
        <v>25</v>
      </c>
      <c r="C514" s="6"/>
      <c r="D514" s="33">
        <f t="shared" ref="D514:P514" si="29">SUM(D507:D513)</f>
        <v>37.076628999999997</v>
      </c>
      <c r="E514" s="33">
        <f t="shared" si="29"/>
        <v>24.776654000000001</v>
      </c>
      <c r="F514" s="33">
        <f t="shared" si="29"/>
        <v>168.549475</v>
      </c>
      <c r="G514" s="33"/>
      <c r="H514" s="33">
        <f t="shared" si="29"/>
        <v>0.40999900000000006</v>
      </c>
      <c r="I514" s="33">
        <f t="shared" si="29"/>
        <v>86.929749999999984</v>
      </c>
      <c r="J514" s="33">
        <f t="shared" si="29"/>
        <v>20</v>
      </c>
      <c r="K514" s="33">
        <f t="shared" si="29"/>
        <v>9.2499899999999986</v>
      </c>
      <c r="L514" s="33"/>
      <c r="M514" s="33">
        <f t="shared" si="29"/>
        <v>275.47979999999995</v>
      </c>
      <c r="N514" s="33">
        <f t="shared" si="29"/>
        <v>619.66930000000002</v>
      </c>
      <c r="O514" s="33">
        <f t="shared" si="29"/>
        <v>221.82894999999999</v>
      </c>
      <c r="P514" s="33">
        <f t="shared" si="29"/>
        <v>12.879984999999998</v>
      </c>
      <c r="Q514" s="33"/>
      <c r="R514" s="33"/>
    </row>
    <row r="515" spans="1:18" ht="15" hidden="1" x14ac:dyDescent="0.2">
      <c r="A515" s="5"/>
      <c r="B515" s="10" t="s">
        <v>26</v>
      </c>
      <c r="C515" s="6"/>
      <c r="D515" s="15">
        <f t="shared" ref="D515:P515" si="30">D514+D503</f>
        <v>58.276629</v>
      </c>
      <c r="E515" s="15">
        <f t="shared" si="30"/>
        <v>49.476653999999996</v>
      </c>
      <c r="F515" s="15">
        <f t="shared" si="30"/>
        <v>253.80947499999999</v>
      </c>
      <c r="G515" s="15"/>
      <c r="H515" s="15">
        <f t="shared" si="30"/>
        <v>0.58999900000000005</v>
      </c>
      <c r="I515" s="15">
        <f t="shared" si="30"/>
        <v>89.659749999999988</v>
      </c>
      <c r="J515" s="15">
        <f t="shared" si="30"/>
        <v>145</v>
      </c>
      <c r="K515" s="15">
        <f t="shared" si="30"/>
        <v>11.519989999999998</v>
      </c>
      <c r="L515" s="15"/>
      <c r="M515" s="15">
        <f t="shared" si="30"/>
        <v>625.70979999999986</v>
      </c>
      <c r="N515" s="15">
        <f t="shared" si="30"/>
        <v>935.39930000000004</v>
      </c>
      <c r="O515" s="15">
        <f t="shared" si="30"/>
        <v>301.39895000000001</v>
      </c>
      <c r="P515" s="15">
        <f t="shared" si="30"/>
        <v>17.399984999999997</v>
      </c>
      <c r="Q515" s="15"/>
      <c r="R515" s="15"/>
    </row>
    <row r="516" spans="1:18" hidden="1" x14ac:dyDescent="0.2">
      <c r="A516" s="1"/>
      <c r="B516" s="18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5" hidden="1" x14ac:dyDescent="0.2">
      <c r="A517" s="35" t="s">
        <v>79</v>
      </c>
      <c r="B517" s="18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idden="1" x14ac:dyDescent="0.2">
      <c r="A518" s="1"/>
      <c r="B518" s="18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idden="1" x14ac:dyDescent="0.2">
      <c r="A519" s="27" t="s">
        <v>32</v>
      </c>
      <c r="B519" s="18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idden="1" x14ac:dyDescent="0.2">
      <c r="A520" s="55">
        <v>1</v>
      </c>
      <c r="B520" s="8">
        <v>2</v>
      </c>
      <c r="C520" s="8">
        <v>3</v>
      </c>
      <c r="D520" s="8">
        <v>5</v>
      </c>
      <c r="E520" s="8">
        <v>7</v>
      </c>
      <c r="F520" s="8">
        <v>9</v>
      </c>
      <c r="G520" s="8"/>
      <c r="H520" s="8">
        <v>14</v>
      </c>
      <c r="I520" s="8">
        <v>15</v>
      </c>
      <c r="J520" s="8">
        <v>16</v>
      </c>
      <c r="K520" s="8">
        <v>17</v>
      </c>
      <c r="L520" s="8"/>
      <c r="M520" s="8">
        <v>18</v>
      </c>
      <c r="N520" s="8">
        <v>19</v>
      </c>
      <c r="O520" s="8">
        <v>20</v>
      </c>
      <c r="P520" s="8">
        <v>21</v>
      </c>
      <c r="Q520" s="8"/>
      <c r="R520" s="8"/>
    </row>
    <row r="521" spans="1:18" hidden="1" x14ac:dyDescent="0.2">
      <c r="A521" s="5">
        <v>183</v>
      </c>
      <c r="B521" s="17" t="s">
        <v>74</v>
      </c>
      <c r="C521" s="6">
        <v>250</v>
      </c>
      <c r="D521" s="33">
        <v>14</v>
      </c>
      <c r="E521" s="33">
        <v>10</v>
      </c>
      <c r="F521" s="33">
        <v>20</v>
      </c>
      <c r="G521" s="33"/>
      <c r="H521" s="33">
        <v>0.2</v>
      </c>
      <c r="I521" s="33"/>
      <c r="J521" s="33"/>
      <c r="K521" s="33">
        <v>2.25</v>
      </c>
      <c r="L521" s="33"/>
      <c r="M521" s="33">
        <v>30</v>
      </c>
      <c r="N521" s="33">
        <v>180</v>
      </c>
      <c r="O521" s="33">
        <v>122.5</v>
      </c>
      <c r="P521" s="33">
        <v>4</v>
      </c>
      <c r="Q521" s="33"/>
      <c r="R521" s="33"/>
    </row>
    <row r="522" spans="1:18" s="18" customFormat="1" hidden="1" x14ac:dyDescent="0.2">
      <c r="A522" s="14">
        <v>3</v>
      </c>
      <c r="B522" s="18" t="s">
        <v>98</v>
      </c>
      <c r="C522" s="28">
        <v>50</v>
      </c>
      <c r="D522" s="29">
        <v>5.8</v>
      </c>
      <c r="E522" s="29">
        <v>15</v>
      </c>
      <c r="F522" s="29">
        <v>14.83</v>
      </c>
      <c r="G522" s="29"/>
      <c r="H522" s="29">
        <v>0.04</v>
      </c>
      <c r="I522" s="29">
        <v>0.11</v>
      </c>
      <c r="J522" s="29">
        <v>59</v>
      </c>
      <c r="K522" s="29"/>
      <c r="L522" s="29"/>
      <c r="M522" s="29">
        <v>139.19999999999999</v>
      </c>
      <c r="N522" s="29">
        <v>96</v>
      </c>
      <c r="O522" s="29">
        <v>9.4499999999999993</v>
      </c>
      <c r="P522" s="29">
        <v>0.49</v>
      </c>
      <c r="Q522" s="29"/>
      <c r="R522" s="29"/>
    </row>
    <row r="523" spans="1:18" hidden="1" x14ac:dyDescent="0.2">
      <c r="A523" s="5">
        <v>379</v>
      </c>
      <c r="B523" s="17" t="s">
        <v>3</v>
      </c>
      <c r="C523" s="6">
        <v>200</v>
      </c>
      <c r="D523" s="33">
        <v>3.6</v>
      </c>
      <c r="E523" s="33">
        <v>2.67</v>
      </c>
      <c r="F523" s="33">
        <v>29.2</v>
      </c>
      <c r="G523" s="33"/>
      <c r="H523" s="33">
        <v>0.03</v>
      </c>
      <c r="I523" s="33">
        <v>1.47</v>
      </c>
      <c r="J523" s="33"/>
      <c r="K523" s="33"/>
      <c r="L523" s="33"/>
      <c r="M523" s="33">
        <v>158.66999999999999</v>
      </c>
      <c r="N523" s="33">
        <v>132</v>
      </c>
      <c r="O523" s="33">
        <v>29.33</v>
      </c>
      <c r="P523" s="33">
        <v>2.4</v>
      </c>
      <c r="Q523" s="33"/>
      <c r="R523" s="33"/>
    </row>
    <row r="524" spans="1:18" hidden="1" x14ac:dyDescent="0.2">
      <c r="A524" s="5" t="s">
        <v>4</v>
      </c>
      <c r="B524" s="17" t="s">
        <v>5</v>
      </c>
      <c r="C524" s="6">
        <v>50</v>
      </c>
      <c r="D524" s="33">
        <v>3.95</v>
      </c>
      <c r="E524" s="33">
        <v>0.5</v>
      </c>
      <c r="F524" s="33">
        <v>24.15</v>
      </c>
      <c r="G524" s="33"/>
      <c r="H524" s="33">
        <v>0.05</v>
      </c>
      <c r="I524" s="33"/>
      <c r="J524" s="33"/>
      <c r="K524" s="33">
        <v>0.65</v>
      </c>
      <c r="L524" s="33"/>
      <c r="M524" s="33">
        <v>11.5</v>
      </c>
      <c r="N524" s="33">
        <v>43.5</v>
      </c>
      <c r="O524" s="33">
        <v>16.5</v>
      </c>
      <c r="P524" s="33">
        <v>0.55000000000000004</v>
      </c>
      <c r="Q524" s="33"/>
      <c r="R524" s="33"/>
    </row>
    <row r="525" spans="1:18" hidden="1" x14ac:dyDescent="0.2">
      <c r="A525" s="5"/>
      <c r="B525" s="10" t="s">
        <v>81</v>
      </c>
      <c r="C525" s="6"/>
      <c r="D525" s="33">
        <f t="shared" ref="D525:P525" si="31">SUM(D521:D524)</f>
        <v>27.35</v>
      </c>
      <c r="E525" s="33">
        <f t="shared" si="31"/>
        <v>28.17</v>
      </c>
      <c r="F525" s="33">
        <f t="shared" si="31"/>
        <v>88.18</v>
      </c>
      <c r="G525" s="33"/>
      <c r="H525" s="33">
        <f t="shared" si="31"/>
        <v>0.32</v>
      </c>
      <c r="I525" s="33">
        <f t="shared" si="31"/>
        <v>1.58</v>
      </c>
      <c r="J525" s="33">
        <f t="shared" si="31"/>
        <v>59</v>
      </c>
      <c r="K525" s="33">
        <f t="shared" si="31"/>
        <v>2.9</v>
      </c>
      <c r="L525" s="33"/>
      <c r="M525" s="33">
        <f t="shared" si="31"/>
        <v>339.37</v>
      </c>
      <c r="N525" s="33">
        <f t="shared" si="31"/>
        <v>451.5</v>
      </c>
      <c r="O525" s="33">
        <f t="shared" si="31"/>
        <v>177.77999999999997</v>
      </c>
      <c r="P525" s="33">
        <f t="shared" si="31"/>
        <v>7.44</v>
      </c>
      <c r="Q525" s="33"/>
      <c r="R525" s="33"/>
    </row>
    <row r="526" spans="1:18" hidden="1" x14ac:dyDescent="0.2">
      <c r="A526" s="1"/>
      <c r="B526" s="18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idden="1" x14ac:dyDescent="0.2">
      <c r="A527" s="27" t="s">
        <v>21</v>
      </c>
      <c r="B527" s="18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idden="1" x14ac:dyDescent="0.2">
      <c r="A528" s="55">
        <v>1</v>
      </c>
      <c r="B528" s="8">
        <v>2</v>
      </c>
      <c r="C528" s="8">
        <v>3</v>
      </c>
      <c r="D528" s="8">
        <v>5</v>
      </c>
      <c r="E528" s="8">
        <v>7</v>
      </c>
      <c r="F528" s="8">
        <v>9</v>
      </c>
      <c r="G528" s="8"/>
      <c r="H528" s="8">
        <v>14</v>
      </c>
      <c r="I528" s="8">
        <v>15</v>
      </c>
      <c r="J528" s="8">
        <v>16</v>
      </c>
      <c r="K528" s="8">
        <v>17</v>
      </c>
      <c r="L528" s="8"/>
      <c r="M528" s="8">
        <v>18</v>
      </c>
      <c r="N528" s="8">
        <v>19</v>
      </c>
      <c r="O528" s="8">
        <v>20</v>
      </c>
      <c r="P528" s="8">
        <v>21</v>
      </c>
      <c r="Q528" s="8"/>
      <c r="R528" s="8"/>
    </row>
    <row r="529" spans="1:18" ht="15.75" hidden="1" customHeight="1" x14ac:dyDescent="0.2">
      <c r="A529" s="5">
        <v>23</v>
      </c>
      <c r="B529" s="64" t="s">
        <v>69</v>
      </c>
      <c r="C529" s="6">
        <v>100</v>
      </c>
      <c r="D529" s="33">
        <v>1.1100000000000001</v>
      </c>
      <c r="E529" s="33">
        <v>6.18</v>
      </c>
      <c r="F529" s="33">
        <v>4.62</v>
      </c>
      <c r="G529" s="33"/>
      <c r="H529" s="33">
        <v>0.09</v>
      </c>
      <c r="I529" s="33">
        <v>20.3</v>
      </c>
      <c r="J529" s="33"/>
      <c r="K529" s="33">
        <v>3.37</v>
      </c>
      <c r="L529" s="33"/>
      <c r="M529" s="33">
        <v>17.21</v>
      </c>
      <c r="N529" s="33">
        <v>32.119999999999997</v>
      </c>
      <c r="O529" s="33">
        <v>17.62</v>
      </c>
      <c r="P529" s="33">
        <v>0.83</v>
      </c>
      <c r="Q529" s="33"/>
      <c r="R529" s="33"/>
    </row>
    <row r="530" spans="1:18" hidden="1" x14ac:dyDescent="0.2">
      <c r="A530" s="5">
        <v>88</v>
      </c>
      <c r="B530" s="19" t="s">
        <v>56</v>
      </c>
      <c r="C530" s="6">
        <v>300</v>
      </c>
      <c r="D530" s="33">
        <v>3.16</v>
      </c>
      <c r="E530" s="33">
        <v>10.97</v>
      </c>
      <c r="F530" s="33">
        <v>9.75</v>
      </c>
      <c r="G530" s="33"/>
      <c r="H530" s="33">
        <v>0.09</v>
      </c>
      <c r="I530" s="33">
        <v>22.17</v>
      </c>
      <c r="J530" s="33"/>
      <c r="K530" s="33">
        <v>2.85</v>
      </c>
      <c r="L530" s="33"/>
      <c r="M530" s="33">
        <v>40.770000000000003</v>
      </c>
      <c r="N530" s="33">
        <v>46.91</v>
      </c>
      <c r="O530" s="33">
        <v>26.64</v>
      </c>
      <c r="P530" s="33">
        <v>0.99</v>
      </c>
      <c r="Q530" s="33"/>
      <c r="R530" s="33"/>
    </row>
    <row r="531" spans="1:18" hidden="1" x14ac:dyDescent="0.2">
      <c r="A531" s="5">
        <v>284</v>
      </c>
      <c r="B531" s="17" t="s">
        <v>70</v>
      </c>
      <c r="C531" s="6">
        <v>300</v>
      </c>
      <c r="D531" s="33">
        <v>21.19</v>
      </c>
      <c r="E531" s="33">
        <v>15.56</v>
      </c>
      <c r="F531" s="33">
        <v>61.25</v>
      </c>
      <c r="G531" s="33"/>
      <c r="H531" s="33">
        <v>0.17</v>
      </c>
      <c r="I531" s="33">
        <v>1.5</v>
      </c>
      <c r="J531" s="33">
        <v>75</v>
      </c>
      <c r="K531" s="33">
        <v>1.1299999999999999</v>
      </c>
      <c r="L531" s="33"/>
      <c r="M531" s="33">
        <v>90.38</v>
      </c>
      <c r="N531" s="33">
        <v>155</v>
      </c>
      <c r="O531" s="33">
        <v>70.13</v>
      </c>
      <c r="P531" s="33">
        <v>3</v>
      </c>
      <c r="Q531" s="33"/>
      <c r="R531" s="33"/>
    </row>
    <row r="532" spans="1:18" hidden="1" x14ac:dyDescent="0.2">
      <c r="A532" s="5">
        <v>342</v>
      </c>
      <c r="B532" s="19" t="s">
        <v>93</v>
      </c>
      <c r="C532" s="6">
        <v>200</v>
      </c>
      <c r="D532" s="33">
        <v>0.36</v>
      </c>
      <c r="E532" s="33">
        <v>0.04</v>
      </c>
      <c r="F532" s="33">
        <v>23.56</v>
      </c>
      <c r="G532" s="33"/>
      <c r="H532" s="33">
        <v>0.01</v>
      </c>
      <c r="I532" s="33">
        <v>1.8</v>
      </c>
      <c r="J532" s="33"/>
      <c r="K532" s="33">
        <v>0.4</v>
      </c>
      <c r="L532" s="33"/>
      <c r="M532" s="33">
        <v>11.8</v>
      </c>
      <c r="N532" s="33">
        <v>10.4</v>
      </c>
      <c r="O532" s="33">
        <v>3.2</v>
      </c>
      <c r="P532" s="33">
        <v>0.34</v>
      </c>
      <c r="Q532" s="33"/>
      <c r="R532" s="33"/>
    </row>
    <row r="533" spans="1:18" hidden="1" x14ac:dyDescent="0.2">
      <c r="A533" s="5" t="s">
        <v>4</v>
      </c>
      <c r="B533" s="19" t="s">
        <v>5</v>
      </c>
      <c r="C533" s="6">
        <v>30</v>
      </c>
      <c r="D533" s="33">
        <v>2.37</v>
      </c>
      <c r="E533" s="33">
        <v>0.3</v>
      </c>
      <c r="F533" s="33">
        <v>14.49</v>
      </c>
      <c r="G533" s="33"/>
      <c r="H533" s="33">
        <v>0.03</v>
      </c>
      <c r="I533" s="33"/>
      <c r="J533" s="33"/>
      <c r="K533" s="33">
        <v>0.39</v>
      </c>
      <c r="L533" s="33"/>
      <c r="M533" s="33">
        <v>6.9</v>
      </c>
      <c r="N533" s="33">
        <v>26.1</v>
      </c>
      <c r="O533" s="33">
        <v>9.9</v>
      </c>
      <c r="P533" s="33">
        <v>0.33</v>
      </c>
      <c r="Q533" s="33"/>
      <c r="R533" s="33"/>
    </row>
    <row r="534" spans="1:18" hidden="1" x14ac:dyDescent="0.2">
      <c r="A534" s="5" t="s">
        <v>4</v>
      </c>
      <c r="B534" s="19" t="s">
        <v>23</v>
      </c>
      <c r="C534" s="6">
        <v>60</v>
      </c>
      <c r="D534" s="33">
        <v>3.36</v>
      </c>
      <c r="E534" s="33">
        <v>0.66</v>
      </c>
      <c r="F534" s="33">
        <v>29.64</v>
      </c>
      <c r="G534" s="33"/>
      <c r="H534" s="33">
        <v>7.0000000000000007E-2</v>
      </c>
      <c r="I534" s="33"/>
      <c r="J534" s="33"/>
      <c r="K534" s="33">
        <v>0.54</v>
      </c>
      <c r="L534" s="33"/>
      <c r="M534" s="33">
        <v>13.8</v>
      </c>
      <c r="N534" s="33">
        <v>63.6</v>
      </c>
      <c r="O534" s="33">
        <v>15</v>
      </c>
      <c r="P534" s="33">
        <v>1.86</v>
      </c>
      <c r="Q534" s="33"/>
      <c r="R534" s="33"/>
    </row>
    <row r="535" spans="1:18" hidden="1" outlineLevel="1" x14ac:dyDescent="0.2">
      <c r="A535" s="55">
        <v>338</v>
      </c>
      <c r="B535" s="17" t="s">
        <v>6</v>
      </c>
      <c r="C535" s="28">
        <v>100</v>
      </c>
      <c r="D535" s="29">
        <v>0.39998999999999996</v>
      </c>
      <c r="E535" s="29">
        <v>0.39998999999999996</v>
      </c>
      <c r="F535" s="29">
        <v>9.7997549999999993</v>
      </c>
      <c r="G535" s="29"/>
      <c r="H535" s="29">
        <v>2.6665999999999999E-2</v>
      </c>
      <c r="I535" s="29">
        <v>9.9997499999999988</v>
      </c>
      <c r="J535" s="29">
        <v>0</v>
      </c>
      <c r="K535" s="29">
        <v>0.19999499999999998</v>
      </c>
      <c r="L535" s="29"/>
      <c r="M535" s="29">
        <v>15.999599999999999</v>
      </c>
      <c r="N535" s="29">
        <v>10.999725</v>
      </c>
      <c r="O535" s="29">
        <v>8.9997749999999996</v>
      </c>
      <c r="P535" s="29">
        <v>2.1999449999999996</v>
      </c>
      <c r="Q535" s="29"/>
      <c r="R535" s="29"/>
    </row>
    <row r="536" spans="1:18" hidden="1" collapsed="1" x14ac:dyDescent="0.2">
      <c r="A536" s="5"/>
      <c r="B536" s="20" t="s">
        <v>25</v>
      </c>
      <c r="C536" s="6"/>
      <c r="D536" s="33">
        <f t="shared" ref="D536:P536" si="32">SUM(D529:D535)</f>
        <v>31.94999</v>
      </c>
      <c r="E536" s="33">
        <f t="shared" si="32"/>
        <v>34.109989999999996</v>
      </c>
      <c r="F536" s="33">
        <f t="shared" si="32"/>
        <v>153.10975500000001</v>
      </c>
      <c r="G536" s="33"/>
      <c r="H536" s="33">
        <f t="shared" si="32"/>
        <v>0.48666600000000004</v>
      </c>
      <c r="I536" s="33">
        <f t="shared" si="32"/>
        <v>55.769749999999995</v>
      </c>
      <c r="J536" s="33">
        <f t="shared" si="32"/>
        <v>75</v>
      </c>
      <c r="K536" s="33">
        <f t="shared" si="32"/>
        <v>8.8799949999999992</v>
      </c>
      <c r="L536" s="33"/>
      <c r="M536" s="33">
        <f t="shared" si="32"/>
        <v>196.85960000000003</v>
      </c>
      <c r="N536" s="33">
        <f t="shared" si="32"/>
        <v>345.12972500000006</v>
      </c>
      <c r="O536" s="33">
        <f t="shared" si="32"/>
        <v>151.48977500000001</v>
      </c>
      <c r="P536" s="33">
        <f t="shared" si="32"/>
        <v>9.549945000000001</v>
      </c>
      <c r="Q536" s="33"/>
      <c r="R536" s="33"/>
    </row>
    <row r="537" spans="1:18" ht="15" hidden="1" x14ac:dyDescent="0.2">
      <c r="A537" s="5"/>
      <c r="B537" s="21" t="s">
        <v>26</v>
      </c>
      <c r="C537" s="6"/>
      <c r="D537" s="15">
        <f t="shared" ref="D537:P537" si="33">D536+D525</f>
        <v>59.299990000000001</v>
      </c>
      <c r="E537" s="15">
        <f t="shared" si="33"/>
        <v>62.279989999999998</v>
      </c>
      <c r="F537" s="15">
        <f t="shared" si="33"/>
        <v>241.28975500000001</v>
      </c>
      <c r="G537" s="15"/>
      <c r="H537" s="15">
        <f t="shared" si="33"/>
        <v>0.80666600000000011</v>
      </c>
      <c r="I537" s="15">
        <f t="shared" si="33"/>
        <v>57.349749999999993</v>
      </c>
      <c r="J537" s="15">
        <f t="shared" si="33"/>
        <v>134</v>
      </c>
      <c r="K537" s="15">
        <f t="shared" si="33"/>
        <v>11.779995</v>
      </c>
      <c r="L537" s="15"/>
      <c r="M537" s="15">
        <f t="shared" si="33"/>
        <v>536.2296</v>
      </c>
      <c r="N537" s="15">
        <f t="shared" si="33"/>
        <v>796.62972500000001</v>
      </c>
      <c r="O537" s="15">
        <f t="shared" si="33"/>
        <v>329.26977499999998</v>
      </c>
      <c r="P537" s="15">
        <f t="shared" si="33"/>
        <v>16.989945000000002</v>
      </c>
      <c r="Q537" s="15"/>
      <c r="R537" s="15"/>
    </row>
    <row r="538" spans="1:18" hidden="1" x14ac:dyDescent="0.2">
      <c r="A538" s="1"/>
      <c r="B538" s="18"/>
      <c r="C538" s="2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</row>
    <row r="539" spans="1:18" ht="15" hidden="1" x14ac:dyDescent="0.2">
      <c r="A539" s="35" t="s">
        <v>80</v>
      </c>
      <c r="B539" s="18"/>
      <c r="C539" s="2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</row>
    <row r="540" spans="1:18" hidden="1" x14ac:dyDescent="0.2">
      <c r="A540" s="1"/>
      <c r="B540" s="18"/>
      <c r="C540" s="2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</row>
    <row r="541" spans="1:18" hidden="1" x14ac:dyDescent="0.2">
      <c r="A541" s="27" t="s">
        <v>32</v>
      </c>
      <c r="B541" s="18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idden="1" x14ac:dyDescent="0.2">
      <c r="A542" s="55">
        <v>1</v>
      </c>
      <c r="B542" s="8">
        <v>2</v>
      </c>
      <c r="C542" s="8">
        <v>3</v>
      </c>
      <c r="D542" s="8">
        <v>5</v>
      </c>
      <c r="E542" s="8">
        <v>7</v>
      </c>
      <c r="F542" s="8">
        <v>9</v>
      </c>
      <c r="G542" s="8"/>
      <c r="H542" s="8">
        <v>14</v>
      </c>
      <c r="I542" s="8">
        <v>15</v>
      </c>
      <c r="J542" s="8">
        <v>16</v>
      </c>
      <c r="K542" s="8">
        <v>17</v>
      </c>
      <c r="L542" s="8"/>
      <c r="M542" s="8">
        <v>18</v>
      </c>
      <c r="N542" s="8">
        <v>19</v>
      </c>
      <c r="O542" s="8">
        <v>20</v>
      </c>
      <c r="P542" s="8">
        <v>21</v>
      </c>
      <c r="Q542" s="8"/>
      <c r="R542" s="8"/>
    </row>
    <row r="543" spans="1:18" hidden="1" x14ac:dyDescent="0.2">
      <c r="A543" s="5">
        <v>176</v>
      </c>
      <c r="B543" s="17" t="s">
        <v>72</v>
      </c>
      <c r="C543" s="6" t="s">
        <v>52</v>
      </c>
      <c r="D543" s="33">
        <v>4.2</v>
      </c>
      <c r="E543" s="33">
        <v>7.8</v>
      </c>
      <c r="F543" s="33">
        <v>32.97</v>
      </c>
      <c r="G543" s="33"/>
      <c r="H543" s="33">
        <v>0.11</v>
      </c>
      <c r="I543" s="33">
        <v>10.29</v>
      </c>
      <c r="J543" s="33">
        <v>29.4</v>
      </c>
      <c r="K543" s="33">
        <v>2.1</v>
      </c>
      <c r="L543" s="33"/>
      <c r="M543" s="33">
        <v>60.9</v>
      </c>
      <c r="N543" s="33">
        <v>65.099999999999994</v>
      </c>
      <c r="O543" s="33">
        <v>29.4</v>
      </c>
      <c r="P543" s="33">
        <v>1.05</v>
      </c>
      <c r="Q543" s="33"/>
      <c r="R543" s="33"/>
    </row>
    <row r="544" spans="1:18" hidden="1" x14ac:dyDescent="0.2">
      <c r="A544" s="55">
        <v>15</v>
      </c>
      <c r="B544" s="9" t="s">
        <v>1</v>
      </c>
      <c r="C544" s="28">
        <v>30</v>
      </c>
      <c r="D544" s="29">
        <v>6.96</v>
      </c>
      <c r="E544" s="29">
        <v>8.85</v>
      </c>
      <c r="F544" s="29" t="e">
        <f>SUM(#REF!)</f>
        <v>#REF!</v>
      </c>
      <c r="G544" s="29"/>
      <c r="H544" s="29">
        <v>0.01</v>
      </c>
      <c r="I544" s="29">
        <v>0.21</v>
      </c>
      <c r="J544" s="29">
        <v>78</v>
      </c>
      <c r="K544" s="29">
        <v>0.15</v>
      </c>
      <c r="L544" s="29"/>
      <c r="M544" s="29">
        <v>264</v>
      </c>
      <c r="N544" s="29">
        <v>150</v>
      </c>
      <c r="O544" s="29">
        <v>10.5</v>
      </c>
      <c r="P544" s="29">
        <v>0.3</v>
      </c>
      <c r="Q544" s="29"/>
      <c r="R544" s="29"/>
    </row>
    <row r="545" spans="1:18" hidden="1" x14ac:dyDescent="0.2">
      <c r="A545" s="55">
        <v>14</v>
      </c>
      <c r="B545" s="9" t="s">
        <v>2</v>
      </c>
      <c r="C545" s="28">
        <v>10</v>
      </c>
      <c r="D545" s="29">
        <v>0.1</v>
      </c>
      <c r="E545" s="29">
        <v>7.2</v>
      </c>
      <c r="F545" s="29" t="e">
        <f>SUM(#REF!)</f>
        <v>#REF!</v>
      </c>
      <c r="G545" s="29"/>
      <c r="H545" s="29">
        <v>0</v>
      </c>
      <c r="I545" s="29"/>
      <c r="J545" s="29">
        <v>40</v>
      </c>
      <c r="K545" s="29">
        <v>0.1</v>
      </c>
      <c r="L545" s="29"/>
      <c r="M545" s="29">
        <v>2.4</v>
      </c>
      <c r="N545" s="29">
        <v>3</v>
      </c>
      <c r="O545" s="29"/>
      <c r="P545" s="29"/>
      <c r="Q545" s="29"/>
      <c r="R545" s="29"/>
    </row>
    <row r="546" spans="1:18" hidden="1" x14ac:dyDescent="0.2">
      <c r="A546" s="5">
        <v>376</v>
      </c>
      <c r="B546" s="17" t="s">
        <v>41</v>
      </c>
      <c r="C546" s="6" t="s">
        <v>49</v>
      </c>
      <c r="D546" s="33">
        <v>0.53</v>
      </c>
      <c r="E546" s="33"/>
      <c r="F546" s="33">
        <v>9.4700000000000006</v>
      </c>
      <c r="G546" s="33"/>
      <c r="H546" s="33"/>
      <c r="I546" s="33">
        <v>0.27</v>
      </c>
      <c r="J546" s="33"/>
      <c r="K546" s="33"/>
      <c r="L546" s="33"/>
      <c r="M546" s="33">
        <v>13.6</v>
      </c>
      <c r="N546" s="33">
        <v>22.13</v>
      </c>
      <c r="O546" s="33">
        <v>11.73</v>
      </c>
      <c r="P546" s="33">
        <v>2.13</v>
      </c>
      <c r="Q546" s="33"/>
      <c r="R546" s="33"/>
    </row>
    <row r="547" spans="1:18" hidden="1" x14ac:dyDescent="0.2">
      <c r="A547" s="5">
        <v>338</v>
      </c>
      <c r="B547" s="17" t="s">
        <v>66</v>
      </c>
      <c r="C547" s="6">
        <v>100</v>
      </c>
      <c r="D547" s="33">
        <v>0.39998999999999996</v>
      </c>
      <c r="E547" s="33">
        <v>0.30665900000000001</v>
      </c>
      <c r="F547" s="33">
        <v>10.306409</v>
      </c>
      <c r="G547" s="33"/>
      <c r="H547" s="33">
        <v>2.6665999999999999E-2</v>
      </c>
      <c r="I547" s="33">
        <v>4.9998749999999994</v>
      </c>
      <c r="J547" s="33">
        <v>0</v>
      </c>
      <c r="K547" s="33">
        <v>0.39998999999999996</v>
      </c>
      <c r="L547" s="33"/>
      <c r="M547" s="33">
        <v>18.999524999999998</v>
      </c>
      <c r="N547" s="33">
        <v>15.999599999999999</v>
      </c>
      <c r="O547" s="33">
        <v>11.999699999999999</v>
      </c>
      <c r="P547" s="33">
        <v>2.3066089999999999</v>
      </c>
      <c r="Q547" s="33"/>
      <c r="R547" s="33"/>
    </row>
    <row r="548" spans="1:18" hidden="1" outlineLevel="1" x14ac:dyDescent="0.2">
      <c r="A548" s="5" t="s">
        <v>4</v>
      </c>
      <c r="B548" s="17" t="s">
        <v>5</v>
      </c>
      <c r="C548" s="28">
        <v>60</v>
      </c>
      <c r="D548" s="29">
        <v>4.74</v>
      </c>
      <c r="E548" s="29">
        <v>0.60000000000000009</v>
      </c>
      <c r="F548" s="29">
        <v>28.98</v>
      </c>
      <c r="G548" s="29"/>
      <c r="H548" s="29">
        <v>0.06</v>
      </c>
      <c r="I548" s="29">
        <v>0</v>
      </c>
      <c r="J548" s="29">
        <v>0</v>
      </c>
      <c r="K548" s="29">
        <v>0.78</v>
      </c>
      <c r="L548" s="29"/>
      <c r="M548" s="29">
        <v>13.799999999999999</v>
      </c>
      <c r="N548" s="29">
        <v>52.199999999999996</v>
      </c>
      <c r="O548" s="29">
        <v>19.799999999999997</v>
      </c>
      <c r="P548" s="29">
        <v>0.66000000000000014</v>
      </c>
      <c r="Q548" s="29"/>
      <c r="R548" s="29"/>
    </row>
    <row r="549" spans="1:18" hidden="1" collapsed="1" x14ac:dyDescent="0.2">
      <c r="A549" s="5"/>
      <c r="B549" s="10" t="s">
        <v>81</v>
      </c>
      <c r="C549" s="6"/>
      <c r="D549" s="33">
        <f t="shared" ref="D549:P549" si="34">SUM(D543:D548)</f>
        <v>16.92999</v>
      </c>
      <c r="E549" s="33">
        <f t="shared" si="34"/>
        <v>24.756658999999999</v>
      </c>
      <c r="F549" s="33" t="e">
        <f t="shared" si="34"/>
        <v>#REF!</v>
      </c>
      <c r="G549" s="33"/>
      <c r="H549" s="33">
        <f t="shared" si="34"/>
        <v>0.20666599999999999</v>
      </c>
      <c r="I549" s="33">
        <f t="shared" si="34"/>
        <v>15.769874999999999</v>
      </c>
      <c r="J549" s="33">
        <f t="shared" si="34"/>
        <v>147.4</v>
      </c>
      <c r="K549" s="33">
        <f t="shared" si="34"/>
        <v>3.5299899999999997</v>
      </c>
      <c r="L549" s="33"/>
      <c r="M549" s="33">
        <f t="shared" si="34"/>
        <v>373.69952499999999</v>
      </c>
      <c r="N549" s="33">
        <f t="shared" si="34"/>
        <v>308.42959999999999</v>
      </c>
      <c r="O549" s="33">
        <f t="shared" si="34"/>
        <v>83.429699999999997</v>
      </c>
      <c r="P549" s="33">
        <f t="shared" si="34"/>
        <v>6.4466090000000005</v>
      </c>
      <c r="Q549" s="33"/>
      <c r="R549" s="33"/>
    </row>
    <row r="550" spans="1:18" hidden="1" x14ac:dyDescent="0.2">
      <c r="A550" s="1"/>
      <c r="B550" s="18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idden="1" x14ac:dyDescent="0.2">
      <c r="A551" s="27" t="s">
        <v>21</v>
      </c>
      <c r="B551" s="18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idden="1" x14ac:dyDescent="0.2">
      <c r="A552" s="55">
        <v>1</v>
      </c>
      <c r="B552" s="8">
        <v>2</v>
      </c>
      <c r="C552" s="8">
        <v>3</v>
      </c>
      <c r="D552" s="8">
        <v>5</v>
      </c>
      <c r="E552" s="8">
        <v>7</v>
      </c>
      <c r="F552" s="8">
        <v>9</v>
      </c>
      <c r="G552" s="8"/>
      <c r="H552" s="8">
        <v>14</v>
      </c>
      <c r="I552" s="8">
        <v>15</v>
      </c>
      <c r="J552" s="8">
        <v>16</v>
      </c>
      <c r="K552" s="8">
        <v>17</v>
      </c>
      <c r="L552" s="8"/>
      <c r="M552" s="8">
        <v>18</v>
      </c>
      <c r="N552" s="8">
        <v>19</v>
      </c>
      <c r="O552" s="8">
        <v>20</v>
      </c>
      <c r="P552" s="8">
        <v>21</v>
      </c>
      <c r="Q552" s="8"/>
      <c r="R552" s="8"/>
    </row>
    <row r="553" spans="1:18" hidden="1" x14ac:dyDescent="0.2">
      <c r="A553" s="5">
        <v>54</v>
      </c>
      <c r="B553" s="19" t="s">
        <v>55</v>
      </c>
      <c r="C553" s="6">
        <v>100</v>
      </c>
      <c r="D553" s="33">
        <v>1.31</v>
      </c>
      <c r="E553" s="33">
        <v>7.16</v>
      </c>
      <c r="F553" s="33">
        <v>12.11</v>
      </c>
      <c r="G553" s="33"/>
      <c r="H553" s="33">
        <v>0.02</v>
      </c>
      <c r="I553" s="33">
        <v>8.56</v>
      </c>
      <c r="J553" s="33"/>
      <c r="K553" s="33">
        <v>2.3199999999999998</v>
      </c>
      <c r="L553" s="33"/>
      <c r="M553" s="33">
        <v>34.4</v>
      </c>
      <c r="N553" s="33">
        <v>37.130000000000003</v>
      </c>
      <c r="O553" s="33">
        <v>19.7</v>
      </c>
      <c r="P553" s="33">
        <v>1.72</v>
      </c>
      <c r="Q553" s="33"/>
      <c r="R553" s="33"/>
    </row>
    <row r="554" spans="1:18" hidden="1" x14ac:dyDescent="0.2">
      <c r="A554" s="5">
        <v>82</v>
      </c>
      <c r="B554" s="5" t="s">
        <v>63</v>
      </c>
      <c r="C554" s="6">
        <v>300</v>
      </c>
      <c r="D554" s="33">
        <v>2.19</v>
      </c>
      <c r="E554" s="33">
        <v>5.88</v>
      </c>
      <c r="F554" s="33">
        <v>37.44</v>
      </c>
      <c r="G554" s="33"/>
      <c r="H554" s="33">
        <v>0.06</v>
      </c>
      <c r="I554" s="33">
        <v>12.36</v>
      </c>
      <c r="J554" s="33"/>
      <c r="K554" s="33">
        <v>2.88</v>
      </c>
      <c r="L554" s="33"/>
      <c r="M554" s="33">
        <v>41.34</v>
      </c>
      <c r="N554" s="33">
        <v>63.63</v>
      </c>
      <c r="O554" s="33">
        <v>31.44</v>
      </c>
      <c r="P554" s="33">
        <v>1.41</v>
      </c>
      <c r="Q554" s="33"/>
      <c r="R554" s="33"/>
    </row>
    <row r="555" spans="1:18" hidden="1" x14ac:dyDescent="0.2">
      <c r="A555" s="5">
        <v>232</v>
      </c>
      <c r="B555" s="63" t="s">
        <v>106</v>
      </c>
      <c r="C555" s="6">
        <v>300</v>
      </c>
      <c r="D555" s="33">
        <v>28</v>
      </c>
      <c r="E555" s="33">
        <v>15.4</v>
      </c>
      <c r="F555" s="33">
        <v>10.5</v>
      </c>
      <c r="G555" s="33"/>
      <c r="H555" s="33">
        <v>0.11</v>
      </c>
      <c r="I555" s="33">
        <v>0.38</v>
      </c>
      <c r="J555" s="33">
        <v>166.88</v>
      </c>
      <c r="K555" s="33">
        <v>6.38</v>
      </c>
      <c r="L555" s="33"/>
      <c r="M555" s="33">
        <v>137.4</v>
      </c>
      <c r="N555" s="33">
        <v>456.38</v>
      </c>
      <c r="O555" s="33">
        <v>58.13</v>
      </c>
      <c r="P555" s="33">
        <v>1.88</v>
      </c>
      <c r="Q555" s="33"/>
      <c r="R555" s="33"/>
    </row>
    <row r="556" spans="1:18" hidden="1" x14ac:dyDescent="0.2">
      <c r="A556" s="5">
        <v>389</v>
      </c>
      <c r="B556" s="5" t="s">
        <v>46</v>
      </c>
      <c r="C556" s="6">
        <v>200</v>
      </c>
      <c r="D556" s="33">
        <v>1</v>
      </c>
      <c r="E556" s="33">
        <v>0.2</v>
      </c>
      <c r="F556" s="33">
        <v>20.2</v>
      </c>
      <c r="G556" s="33"/>
      <c r="H556" s="33">
        <v>0.02</v>
      </c>
      <c r="I556" s="33">
        <v>4</v>
      </c>
      <c r="J556" s="33"/>
      <c r="K556" s="33">
        <v>0.2</v>
      </c>
      <c r="L556" s="33"/>
      <c r="M556" s="33">
        <v>14</v>
      </c>
      <c r="N556" s="33">
        <v>14</v>
      </c>
      <c r="O556" s="33">
        <v>8</v>
      </c>
      <c r="P556" s="33">
        <v>2.8</v>
      </c>
      <c r="Q556" s="33"/>
      <c r="R556" s="33"/>
    </row>
    <row r="557" spans="1:18" hidden="1" x14ac:dyDescent="0.2">
      <c r="A557" s="5" t="s">
        <v>4</v>
      </c>
      <c r="B557" s="9" t="s">
        <v>47</v>
      </c>
      <c r="C557" s="6">
        <v>40</v>
      </c>
      <c r="D557" s="33">
        <v>3.4</v>
      </c>
      <c r="E557" s="33">
        <v>4.5199999999999996</v>
      </c>
      <c r="F557" s="33">
        <v>27.88</v>
      </c>
      <c r="G557" s="33"/>
      <c r="H557" s="33">
        <v>0.04</v>
      </c>
      <c r="I557" s="33">
        <v>0</v>
      </c>
      <c r="J557" s="33">
        <v>26</v>
      </c>
      <c r="K557" s="33">
        <v>0.52</v>
      </c>
      <c r="L557" s="33"/>
      <c r="M557" s="33">
        <v>16.399999999999999</v>
      </c>
      <c r="N557" s="33">
        <v>34.799999999999997</v>
      </c>
      <c r="O557" s="33">
        <v>6</v>
      </c>
      <c r="P557" s="33">
        <v>0.4</v>
      </c>
      <c r="Q557" s="33"/>
      <c r="R557" s="33"/>
    </row>
    <row r="558" spans="1:18" hidden="1" x14ac:dyDescent="0.2">
      <c r="A558" s="5" t="s">
        <v>4</v>
      </c>
      <c r="B558" s="19" t="s">
        <v>23</v>
      </c>
      <c r="C558" s="6">
        <v>60</v>
      </c>
      <c r="D558" s="33">
        <v>3.36</v>
      </c>
      <c r="E558" s="33">
        <v>0.66</v>
      </c>
      <c r="F558" s="33">
        <v>29.64</v>
      </c>
      <c r="G558" s="33"/>
      <c r="H558" s="33">
        <v>7.0000000000000007E-2</v>
      </c>
      <c r="I558" s="33"/>
      <c r="J558" s="33"/>
      <c r="K558" s="33">
        <v>0.54</v>
      </c>
      <c r="L558" s="33"/>
      <c r="M558" s="33">
        <v>13.8</v>
      </c>
      <c r="N558" s="33">
        <v>63.6</v>
      </c>
      <c r="O558" s="33">
        <v>15</v>
      </c>
      <c r="P558" s="33">
        <v>1.86</v>
      </c>
      <c r="Q558" s="33"/>
      <c r="R558" s="33"/>
    </row>
    <row r="559" spans="1:18" hidden="1" x14ac:dyDescent="0.2">
      <c r="A559" s="5"/>
      <c r="B559" s="20" t="s">
        <v>25</v>
      </c>
      <c r="C559" s="6"/>
      <c r="D559" s="33">
        <f t="shared" ref="D559:P559" si="35">SUM(D553:D558)</f>
        <v>39.26</v>
      </c>
      <c r="E559" s="33">
        <f t="shared" si="35"/>
        <v>33.819999999999993</v>
      </c>
      <c r="F559" s="33">
        <f t="shared" si="35"/>
        <v>137.76999999999998</v>
      </c>
      <c r="G559" s="33"/>
      <c r="H559" s="33">
        <f t="shared" si="35"/>
        <v>0.32</v>
      </c>
      <c r="I559" s="33">
        <f t="shared" si="35"/>
        <v>25.3</v>
      </c>
      <c r="J559" s="33">
        <f t="shared" si="35"/>
        <v>192.88</v>
      </c>
      <c r="K559" s="33">
        <f t="shared" si="35"/>
        <v>12.839999999999996</v>
      </c>
      <c r="L559" s="33"/>
      <c r="M559" s="33">
        <f t="shared" si="35"/>
        <v>257.34000000000003</v>
      </c>
      <c r="N559" s="33">
        <f t="shared" si="35"/>
        <v>669.54</v>
      </c>
      <c r="O559" s="33">
        <f t="shared" si="35"/>
        <v>138.27000000000001</v>
      </c>
      <c r="P559" s="33">
        <f t="shared" si="35"/>
        <v>10.069999999999999</v>
      </c>
      <c r="Q559" s="33"/>
      <c r="R559" s="33"/>
    </row>
    <row r="560" spans="1:18" ht="15" hidden="1" x14ac:dyDescent="0.2">
      <c r="A560" s="5"/>
      <c r="B560" s="21" t="s">
        <v>26</v>
      </c>
      <c r="C560" s="6"/>
      <c r="D560" s="15">
        <f t="shared" ref="D560:P560" si="36">D559+D549</f>
        <v>56.189989999999995</v>
      </c>
      <c r="E560" s="15">
        <f t="shared" si="36"/>
        <v>58.576658999999992</v>
      </c>
      <c r="F560" s="15" t="e">
        <f t="shared" si="36"/>
        <v>#REF!</v>
      </c>
      <c r="G560" s="15"/>
      <c r="H560" s="15">
        <f t="shared" si="36"/>
        <v>0.52666599999999997</v>
      </c>
      <c r="I560" s="15">
        <f t="shared" si="36"/>
        <v>41.069874999999996</v>
      </c>
      <c r="J560" s="15">
        <f t="shared" si="36"/>
        <v>340.28</v>
      </c>
      <c r="K560" s="15">
        <f t="shared" si="36"/>
        <v>16.369989999999994</v>
      </c>
      <c r="L560" s="15"/>
      <c r="M560" s="15">
        <f t="shared" si="36"/>
        <v>631.03952500000003</v>
      </c>
      <c r="N560" s="15">
        <f t="shared" si="36"/>
        <v>977.9695999999999</v>
      </c>
      <c r="O560" s="15">
        <f t="shared" si="36"/>
        <v>221.69970000000001</v>
      </c>
      <c r="P560" s="15">
        <f t="shared" si="36"/>
        <v>16.516608999999999</v>
      </c>
      <c r="Q560" s="15"/>
      <c r="R560" s="15"/>
    </row>
    <row r="561" spans="1:18" ht="54" hidden="1" customHeight="1" x14ac:dyDescent="0.2">
      <c r="A561" s="1"/>
      <c r="B561" s="18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2.75" hidden="1" customHeight="1" x14ac:dyDescent="0.2">
      <c r="C562" s="113"/>
      <c r="D562" s="62" t="s">
        <v>28</v>
      </c>
      <c r="E562" s="62" t="s">
        <v>10</v>
      </c>
      <c r="F562" s="109" t="s">
        <v>31</v>
      </c>
      <c r="G562" s="64"/>
      <c r="H562" s="106" t="s">
        <v>12</v>
      </c>
      <c r="I562" s="106"/>
      <c r="J562" s="106"/>
      <c r="K562" s="106"/>
      <c r="L562" s="62"/>
      <c r="M562" s="106" t="s">
        <v>13</v>
      </c>
      <c r="N562" s="106"/>
      <c r="O562" s="106"/>
      <c r="P562" s="106"/>
      <c r="Q562" s="62"/>
      <c r="R562" s="62"/>
    </row>
    <row r="563" spans="1:18" ht="16.5" hidden="1" x14ac:dyDescent="0.25">
      <c r="A563" s="47" t="s">
        <v>85</v>
      </c>
      <c r="B563" s="4" t="s">
        <v>96</v>
      </c>
      <c r="C563" s="113"/>
      <c r="D563" s="62" t="s">
        <v>14</v>
      </c>
      <c r="E563" s="62" t="s">
        <v>14</v>
      </c>
      <c r="F563" s="109"/>
      <c r="G563" s="64"/>
      <c r="H563" s="62" t="s">
        <v>30</v>
      </c>
      <c r="I563" s="62" t="s">
        <v>15</v>
      </c>
      <c r="J563" s="62" t="s">
        <v>16</v>
      </c>
      <c r="K563" s="62" t="s">
        <v>17</v>
      </c>
      <c r="L563" s="62"/>
      <c r="M563" s="62" t="s">
        <v>18</v>
      </c>
      <c r="N563" s="62" t="s">
        <v>19</v>
      </c>
      <c r="O563" s="62" t="s">
        <v>29</v>
      </c>
      <c r="P563" s="62" t="s">
        <v>20</v>
      </c>
      <c r="Q563" s="62"/>
      <c r="R563" s="62"/>
    </row>
    <row r="564" spans="1:18" ht="14.25" hidden="1" x14ac:dyDescent="0.2">
      <c r="A564" s="48"/>
      <c r="B564" s="49" t="s">
        <v>86</v>
      </c>
      <c r="C564" s="50"/>
      <c r="D564" s="6" t="e">
        <f>#REF!</f>
        <v>#REF!</v>
      </c>
      <c r="E564" s="6" t="e">
        <f>#REF!</f>
        <v>#REF!</v>
      </c>
      <c r="F564" s="6" t="e">
        <f>#REF!</f>
        <v>#REF!</v>
      </c>
      <c r="G564" s="6"/>
      <c r="H564" s="6" t="e">
        <f>#REF!</f>
        <v>#REF!</v>
      </c>
      <c r="I564" s="6" t="e">
        <f>#REF!</f>
        <v>#REF!</v>
      </c>
      <c r="J564" s="6" t="e">
        <f>#REF!</f>
        <v>#REF!</v>
      </c>
      <c r="K564" s="6" t="e">
        <f>#REF!</f>
        <v>#REF!</v>
      </c>
      <c r="L564" s="6"/>
      <c r="M564" s="6" t="e">
        <f>#REF!</f>
        <v>#REF!</v>
      </c>
      <c r="N564" s="6" t="e">
        <f>#REF!</f>
        <v>#REF!</v>
      </c>
      <c r="O564" s="6" t="e">
        <f>#REF!</f>
        <v>#REF!</v>
      </c>
      <c r="P564" s="6" t="e">
        <f>#REF!</f>
        <v>#REF!</v>
      </c>
      <c r="Q564" s="6"/>
      <c r="R564" s="6"/>
    </row>
    <row r="565" spans="1:18" hidden="1" x14ac:dyDescent="0.2">
      <c r="B565" s="49" t="s">
        <v>87</v>
      </c>
      <c r="C565" s="50"/>
      <c r="D565" s="51">
        <f t="shared" ref="D565:P565" si="37">D334</f>
        <v>54.149990000000003</v>
      </c>
      <c r="E565" s="51">
        <f t="shared" si="37"/>
        <v>54.606659000000001</v>
      </c>
      <c r="F565" s="51" t="e">
        <f t="shared" si="37"/>
        <v>#REF!</v>
      </c>
      <c r="G565" s="51"/>
      <c r="H565" s="51">
        <f t="shared" si="37"/>
        <v>0.86666600000000016</v>
      </c>
      <c r="I565" s="51">
        <f t="shared" si="37"/>
        <v>132.39987500000001</v>
      </c>
      <c r="J565" s="51">
        <f t="shared" si="37"/>
        <v>318.98</v>
      </c>
      <c r="K565" s="51">
        <f t="shared" si="37"/>
        <v>11.039990000000001</v>
      </c>
      <c r="L565" s="51"/>
      <c r="M565" s="51">
        <f t="shared" si="37"/>
        <v>588.069525</v>
      </c>
      <c r="N565" s="51">
        <f t="shared" si="37"/>
        <v>1038.8496</v>
      </c>
      <c r="O565" s="51">
        <f t="shared" si="37"/>
        <v>277.00970000000001</v>
      </c>
      <c r="P565" s="51">
        <f t="shared" si="37"/>
        <v>13.946609</v>
      </c>
      <c r="Q565" s="51"/>
      <c r="R565" s="51"/>
    </row>
    <row r="566" spans="1:18" hidden="1" x14ac:dyDescent="0.2">
      <c r="B566" s="49" t="s">
        <v>88</v>
      </c>
      <c r="C566" s="50"/>
      <c r="D566" s="51">
        <f t="shared" ref="D566:P566" si="38">D357</f>
        <v>55.039968000000002</v>
      </c>
      <c r="E566" s="51">
        <f t="shared" si="38"/>
        <v>53.549993000000001</v>
      </c>
      <c r="F566" s="51">
        <f t="shared" si="38"/>
        <v>226.66304400000001</v>
      </c>
      <c r="G566" s="51"/>
      <c r="H566" s="51">
        <f t="shared" si="38"/>
        <v>0.59333200000000008</v>
      </c>
      <c r="I566" s="51">
        <f t="shared" si="38"/>
        <v>209.097857</v>
      </c>
      <c r="J566" s="51">
        <f t="shared" si="38"/>
        <v>175</v>
      </c>
      <c r="K566" s="51">
        <f t="shared" si="38"/>
        <v>11.839993</v>
      </c>
      <c r="L566" s="51"/>
      <c r="M566" s="51">
        <f t="shared" si="38"/>
        <v>458.062119</v>
      </c>
      <c r="N566" s="51">
        <f t="shared" si="38"/>
        <v>710.64251200000001</v>
      </c>
      <c r="O566" s="51">
        <f t="shared" si="38"/>
        <v>275.96286900000001</v>
      </c>
      <c r="P566" s="51">
        <f t="shared" si="38"/>
        <v>77.266655999999983</v>
      </c>
      <c r="Q566" s="51"/>
      <c r="R566" s="51"/>
    </row>
    <row r="567" spans="1:18" hidden="1" x14ac:dyDescent="0.2">
      <c r="B567" s="49" t="s">
        <v>89</v>
      </c>
      <c r="C567" s="52"/>
      <c r="D567" s="51">
        <f t="shared" ref="D567:P567" si="39">D379</f>
        <v>67.706628999999992</v>
      </c>
      <c r="E567" s="51">
        <f t="shared" si="39"/>
        <v>57.106653999999992</v>
      </c>
      <c r="F567" s="51">
        <f t="shared" si="39"/>
        <v>234.489475</v>
      </c>
      <c r="G567" s="51"/>
      <c r="H567" s="51">
        <f t="shared" si="39"/>
        <v>0.90999900000000011</v>
      </c>
      <c r="I567" s="51">
        <f t="shared" si="39"/>
        <v>46.569749999999992</v>
      </c>
      <c r="J567" s="51">
        <f t="shared" si="39"/>
        <v>108.4</v>
      </c>
      <c r="K567" s="51">
        <f t="shared" si="39"/>
        <v>9.6199899999999996</v>
      </c>
      <c r="L567" s="51"/>
      <c r="M567" s="51">
        <f t="shared" si="39"/>
        <v>548.43979999999999</v>
      </c>
      <c r="N567" s="51">
        <f t="shared" si="39"/>
        <v>856.29930000000002</v>
      </c>
      <c r="O567" s="51">
        <f t="shared" si="39"/>
        <v>417.49894999999998</v>
      </c>
      <c r="P567" s="51">
        <f t="shared" si="39"/>
        <v>20.649985000000001</v>
      </c>
      <c r="Q567" s="51"/>
      <c r="R567" s="51"/>
    </row>
    <row r="568" spans="1:18" hidden="1" x14ac:dyDescent="0.2">
      <c r="B568" s="49" t="s">
        <v>90</v>
      </c>
      <c r="C568" s="50"/>
      <c r="D568" s="51">
        <f t="shared" ref="D568:P568" si="40">D401</f>
        <v>62.469989999999996</v>
      </c>
      <c r="E568" s="51">
        <f t="shared" si="40"/>
        <v>64.529989999999998</v>
      </c>
      <c r="F568" s="51">
        <f t="shared" si="40"/>
        <v>245.84975500000002</v>
      </c>
      <c r="G568" s="51"/>
      <c r="H568" s="51">
        <f t="shared" si="40"/>
        <v>0.62666600000000006</v>
      </c>
      <c r="I568" s="51">
        <f t="shared" si="40"/>
        <v>44.949749999999995</v>
      </c>
      <c r="J568" s="51">
        <f t="shared" si="40"/>
        <v>149</v>
      </c>
      <c r="K568" s="51">
        <f t="shared" si="40"/>
        <v>11.389994999999997</v>
      </c>
      <c r="L568" s="51"/>
      <c r="M568" s="51">
        <f t="shared" si="40"/>
        <v>544.43959999999993</v>
      </c>
      <c r="N568" s="51">
        <f t="shared" si="40"/>
        <v>750.2797250000001</v>
      </c>
      <c r="O568" s="51">
        <f t="shared" si="40"/>
        <v>232.969775</v>
      </c>
      <c r="P568" s="51">
        <f t="shared" si="40"/>
        <v>15.699944999999998</v>
      </c>
      <c r="Q568" s="51"/>
      <c r="R568" s="51"/>
    </row>
    <row r="569" spans="1:18" hidden="1" x14ac:dyDescent="0.2">
      <c r="B569" s="49" t="s">
        <v>91</v>
      </c>
      <c r="C569" s="50"/>
      <c r="D569" s="51">
        <f t="shared" ref="D569:P569" si="41">D425</f>
        <v>56.089967999999999</v>
      </c>
      <c r="E569" s="51">
        <f t="shared" si="41"/>
        <v>61.349992999999998</v>
      </c>
      <c r="F569" s="51" t="e">
        <f t="shared" si="41"/>
        <v>#REF!</v>
      </c>
      <c r="G569" s="51"/>
      <c r="H569" s="51">
        <f t="shared" si="41"/>
        <v>0.93333200000000016</v>
      </c>
      <c r="I569" s="51">
        <f t="shared" si="41"/>
        <v>248.80785700000001</v>
      </c>
      <c r="J569" s="51">
        <f t="shared" si="41"/>
        <v>263.31</v>
      </c>
      <c r="K569" s="51">
        <f t="shared" si="41"/>
        <v>8.9499929999999992</v>
      </c>
      <c r="L569" s="51"/>
      <c r="M569" s="51">
        <f t="shared" si="41"/>
        <v>577.78211899999997</v>
      </c>
      <c r="N569" s="51">
        <f t="shared" si="41"/>
        <v>852.29251199999999</v>
      </c>
      <c r="O569" s="51">
        <f t="shared" si="41"/>
        <v>340.07286899999997</v>
      </c>
      <c r="P569" s="51">
        <f t="shared" si="41"/>
        <v>14.946656000000001</v>
      </c>
      <c r="Q569" s="51"/>
      <c r="R569" s="51"/>
    </row>
    <row r="570" spans="1:18" hidden="1" x14ac:dyDescent="0.2">
      <c r="B570" s="49"/>
      <c r="C570" s="50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</row>
    <row r="571" spans="1:18" hidden="1" x14ac:dyDescent="0.2">
      <c r="B571" s="49" t="s">
        <v>86</v>
      </c>
      <c r="C571" s="50"/>
      <c r="D571" s="51">
        <f t="shared" ref="D571:P571" si="42">D449</f>
        <v>60.899990000000003</v>
      </c>
      <c r="E571" s="51">
        <f t="shared" si="42"/>
        <v>63.039989999999996</v>
      </c>
      <c r="F571" s="51" t="e">
        <f t="shared" si="42"/>
        <v>#REF!</v>
      </c>
      <c r="G571" s="51"/>
      <c r="H571" s="51">
        <f t="shared" si="42"/>
        <v>0.88666600000000018</v>
      </c>
      <c r="I571" s="51">
        <f t="shared" si="42"/>
        <v>93.099749999999986</v>
      </c>
      <c r="J571" s="51">
        <f t="shared" si="42"/>
        <v>222.6</v>
      </c>
      <c r="K571" s="51">
        <f t="shared" si="42"/>
        <v>10.909995</v>
      </c>
      <c r="L571" s="51"/>
      <c r="M571" s="51">
        <f t="shared" si="42"/>
        <v>540.33960000000002</v>
      </c>
      <c r="N571" s="51">
        <f t="shared" si="42"/>
        <v>889.36972500000002</v>
      </c>
      <c r="O571" s="51">
        <f t="shared" si="42"/>
        <v>196.73977499999998</v>
      </c>
      <c r="P571" s="51">
        <f t="shared" si="42"/>
        <v>73.769944999999993</v>
      </c>
      <c r="Q571" s="51"/>
      <c r="R571" s="51"/>
    </row>
    <row r="572" spans="1:18" hidden="1" x14ac:dyDescent="0.2">
      <c r="B572" s="49" t="s">
        <v>87</v>
      </c>
      <c r="C572" s="50"/>
      <c r="D572" s="51">
        <f t="shared" ref="D572:P572" si="43">D471</f>
        <v>58.819990000000011</v>
      </c>
      <c r="E572" s="51">
        <f t="shared" si="43"/>
        <v>54.066659000000001</v>
      </c>
      <c r="F572" s="51">
        <f t="shared" si="43"/>
        <v>237.48640899999998</v>
      </c>
      <c r="G572" s="51"/>
      <c r="H572" s="51">
        <f t="shared" si="43"/>
        <v>2.1466660000000002</v>
      </c>
      <c r="I572" s="51">
        <f t="shared" si="43"/>
        <v>69.969875000000002</v>
      </c>
      <c r="J572" s="51">
        <f t="shared" si="43"/>
        <v>83.36</v>
      </c>
      <c r="K572" s="51">
        <f t="shared" si="43"/>
        <v>11.049990000000001</v>
      </c>
      <c r="L572" s="51"/>
      <c r="M572" s="51">
        <f t="shared" si="43"/>
        <v>461.009525</v>
      </c>
      <c r="N572" s="51">
        <f t="shared" si="43"/>
        <v>727.91959999999995</v>
      </c>
      <c r="O572" s="51">
        <f t="shared" si="43"/>
        <v>268.24969999999996</v>
      </c>
      <c r="P572" s="51">
        <f t="shared" si="43"/>
        <v>13.776609000000001</v>
      </c>
      <c r="Q572" s="51"/>
      <c r="R572" s="51"/>
    </row>
    <row r="573" spans="1:18" hidden="1" x14ac:dyDescent="0.2">
      <c r="B573" s="49" t="s">
        <v>88</v>
      </c>
      <c r="C573" s="50"/>
      <c r="D573" s="51">
        <f t="shared" ref="D573:P573" si="44">D493</f>
        <v>59.569968000000003</v>
      </c>
      <c r="E573" s="51">
        <f t="shared" si="44"/>
        <v>61.669992999999998</v>
      </c>
      <c r="F573" s="51" t="e">
        <f t="shared" si="44"/>
        <v>#REF!</v>
      </c>
      <c r="G573" s="51"/>
      <c r="H573" s="51">
        <f t="shared" si="44"/>
        <v>1.2933320000000001</v>
      </c>
      <c r="I573" s="51">
        <f t="shared" si="44"/>
        <v>155.11785700000001</v>
      </c>
      <c r="J573" s="51">
        <f t="shared" si="44"/>
        <v>80</v>
      </c>
      <c r="K573" s="51">
        <f t="shared" si="44"/>
        <v>8.6099930000000011</v>
      </c>
      <c r="L573" s="51"/>
      <c r="M573" s="51">
        <f t="shared" si="44"/>
        <v>648.73211900000001</v>
      </c>
      <c r="N573" s="51">
        <f t="shared" si="44"/>
        <v>979.93251200000009</v>
      </c>
      <c r="O573" s="51">
        <f t="shared" si="44"/>
        <v>335.40286900000001</v>
      </c>
      <c r="P573" s="51">
        <f t="shared" si="44"/>
        <v>19.366655999999999</v>
      </c>
      <c r="Q573" s="51"/>
      <c r="R573" s="51"/>
    </row>
    <row r="574" spans="1:18" hidden="1" x14ac:dyDescent="0.2">
      <c r="B574" s="49" t="s">
        <v>89</v>
      </c>
      <c r="C574" s="50"/>
      <c r="D574" s="51">
        <f t="shared" ref="D574:P574" si="45">D515</f>
        <v>58.276629</v>
      </c>
      <c r="E574" s="51">
        <f t="shared" si="45"/>
        <v>49.476653999999996</v>
      </c>
      <c r="F574" s="51">
        <f t="shared" si="45"/>
        <v>253.80947499999999</v>
      </c>
      <c r="G574" s="51"/>
      <c r="H574" s="51">
        <f t="shared" si="45"/>
        <v>0.58999900000000005</v>
      </c>
      <c r="I574" s="51">
        <f t="shared" si="45"/>
        <v>89.659749999999988</v>
      </c>
      <c r="J574" s="51">
        <f t="shared" si="45"/>
        <v>145</v>
      </c>
      <c r="K574" s="51">
        <f t="shared" si="45"/>
        <v>11.519989999999998</v>
      </c>
      <c r="L574" s="51"/>
      <c r="M574" s="51">
        <f t="shared" si="45"/>
        <v>625.70979999999986</v>
      </c>
      <c r="N574" s="51">
        <f t="shared" si="45"/>
        <v>935.39930000000004</v>
      </c>
      <c r="O574" s="51">
        <f t="shared" si="45"/>
        <v>301.39895000000001</v>
      </c>
      <c r="P574" s="51">
        <f t="shared" si="45"/>
        <v>17.399984999999997</v>
      </c>
      <c r="Q574" s="51"/>
      <c r="R574" s="51"/>
    </row>
    <row r="575" spans="1:18" hidden="1" x14ac:dyDescent="0.2">
      <c r="B575" s="49" t="s">
        <v>90</v>
      </c>
      <c r="C575" s="50"/>
      <c r="D575" s="51">
        <f t="shared" ref="D575:P575" si="46">D537</f>
        <v>59.299990000000001</v>
      </c>
      <c r="E575" s="51">
        <f t="shared" si="46"/>
        <v>62.279989999999998</v>
      </c>
      <c r="F575" s="51">
        <f t="shared" si="46"/>
        <v>241.28975500000001</v>
      </c>
      <c r="G575" s="51"/>
      <c r="H575" s="51">
        <f t="shared" si="46"/>
        <v>0.80666600000000011</v>
      </c>
      <c r="I575" s="51">
        <f t="shared" si="46"/>
        <v>57.349749999999993</v>
      </c>
      <c r="J575" s="51">
        <f t="shared" si="46"/>
        <v>134</v>
      </c>
      <c r="K575" s="51">
        <f t="shared" si="46"/>
        <v>11.779995</v>
      </c>
      <c r="L575" s="51"/>
      <c r="M575" s="51">
        <f t="shared" si="46"/>
        <v>536.2296</v>
      </c>
      <c r="N575" s="51">
        <f t="shared" si="46"/>
        <v>796.62972500000001</v>
      </c>
      <c r="O575" s="51">
        <f t="shared" si="46"/>
        <v>329.26977499999998</v>
      </c>
      <c r="P575" s="51">
        <f t="shared" si="46"/>
        <v>16.989945000000002</v>
      </c>
      <c r="Q575" s="51"/>
      <c r="R575" s="51"/>
    </row>
    <row r="576" spans="1:18" hidden="1" x14ac:dyDescent="0.2">
      <c r="B576" s="49" t="s">
        <v>91</v>
      </c>
      <c r="C576" s="50"/>
      <c r="D576" s="51">
        <f t="shared" ref="D576:P576" si="47">D560</f>
        <v>56.189989999999995</v>
      </c>
      <c r="E576" s="51">
        <f t="shared" si="47"/>
        <v>58.576658999999992</v>
      </c>
      <c r="F576" s="51" t="e">
        <f t="shared" si="47"/>
        <v>#REF!</v>
      </c>
      <c r="G576" s="51"/>
      <c r="H576" s="51">
        <f t="shared" si="47"/>
        <v>0.52666599999999997</v>
      </c>
      <c r="I576" s="51">
        <f t="shared" si="47"/>
        <v>41.069874999999996</v>
      </c>
      <c r="J576" s="51">
        <f t="shared" si="47"/>
        <v>340.28</v>
      </c>
      <c r="K576" s="51">
        <f t="shared" si="47"/>
        <v>16.369989999999994</v>
      </c>
      <c r="L576" s="51"/>
      <c r="M576" s="51">
        <f t="shared" si="47"/>
        <v>631.03952500000003</v>
      </c>
      <c r="N576" s="51">
        <f t="shared" si="47"/>
        <v>977.9695999999999</v>
      </c>
      <c r="O576" s="51">
        <f t="shared" si="47"/>
        <v>221.69970000000001</v>
      </c>
      <c r="P576" s="51">
        <f t="shared" si="47"/>
        <v>16.516608999999999</v>
      </c>
      <c r="Q576" s="51"/>
      <c r="R576" s="51"/>
    </row>
    <row r="577" spans="2:18" hidden="1" x14ac:dyDescent="0.2">
      <c r="B577" s="49"/>
      <c r="C577" s="54"/>
    </row>
    <row r="578" spans="2:18" hidden="1" x14ac:dyDescent="0.2">
      <c r="B578" s="49" t="s">
        <v>92</v>
      </c>
      <c r="C578" s="50"/>
      <c r="D578" s="51" t="e">
        <f t="shared" ref="D578:P578" si="48">AVERAGE(D564:D576)</f>
        <v>#REF!</v>
      </c>
      <c r="E578" s="51" t="e">
        <f t="shared" si="48"/>
        <v>#REF!</v>
      </c>
      <c r="F578" s="51" t="e">
        <f t="shared" si="48"/>
        <v>#REF!</v>
      </c>
      <c r="G578" s="51"/>
      <c r="H578" s="51" t="e">
        <f t="shared" si="48"/>
        <v>#REF!</v>
      </c>
      <c r="I578" s="51" t="e">
        <f t="shared" si="48"/>
        <v>#REF!</v>
      </c>
      <c r="J578" s="51" t="e">
        <f t="shared" si="48"/>
        <v>#REF!</v>
      </c>
      <c r="K578" s="51" t="e">
        <f t="shared" si="48"/>
        <v>#REF!</v>
      </c>
      <c r="L578" s="51"/>
      <c r="M578" s="51" t="e">
        <f t="shared" si="48"/>
        <v>#REF!</v>
      </c>
      <c r="N578" s="51" t="e">
        <f t="shared" si="48"/>
        <v>#REF!</v>
      </c>
      <c r="O578" s="51" t="e">
        <f t="shared" si="48"/>
        <v>#REF!</v>
      </c>
      <c r="P578" s="51" t="e">
        <f t="shared" si="48"/>
        <v>#REF!</v>
      </c>
      <c r="Q578" s="51"/>
      <c r="R578" s="51"/>
    </row>
    <row r="579" spans="2:18" hidden="1" x14ac:dyDescent="0.2">
      <c r="B579" s="49"/>
      <c r="C579" s="54"/>
    </row>
    <row r="580" spans="2:18" hidden="1" x14ac:dyDescent="0.2"/>
    <row r="581" spans="2:18" hidden="1" x14ac:dyDescent="0.2"/>
    <row r="582" spans="2:18" hidden="1" x14ac:dyDescent="0.2"/>
    <row r="583" spans="2:18" hidden="1" x14ac:dyDescent="0.2">
      <c r="B583" s="4" t="s">
        <v>97</v>
      </c>
      <c r="D583" s="4" t="e">
        <f t="shared" ref="D583:D588" si="49">F564/D564</f>
        <v>#REF!</v>
      </c>
      <c r="E583" s="4" t="e">
        <f t="shared" ref="E583:E588" si="50">F564/E564</f>
        <v>#REF!</v>
      </c>
      <c r="M583" s="4" t="e">
        <f>N564/M564</f>
        <v>#REF!</v>
      </c>
    </row>
    <row r="584" spans="2:18" hidden="1" x14ac:dyDescent="0.2">
      <c r="D584" s="4" t="e">
        <f t="shared" si="49"/>
        <v>#REF!</v>
      </c>
      <c r="E584" s="4" t="e">
        <f t="shared" si="50"/>
        <v>#REF!</v>
      </c>
      <c r="M584" s="4">
        <f t="shared" ref="M584:M597" si="51">N565/M565</f>
        <v>1.7665421448254779</v>
      </c>
    </row>
    <row r="585" spans="2:18" hidden="1" x14ac:dyDescent="0.2">
      <c r="D585" s="4">
        <f t="shared" si="49"/>
        <v>4.1181536297404824</v>
      </c>
      <c r="E585" s="4">
        <f t="shared" si="50"/>
        <v>4.2327371359320258</v>
      </c>
      <c r="M585" s="4">
        <f t="shared" si="51"/>
        <v>1.551410785837106</v>
      </c>
    </row>
    <row r="586" spans="2:18" hidden="1" x14ac:dyDescent="0.2">
      <c r="D586" s="4">
        <f t="shared" si="49"/>
        <v>3.4633163467642145</v>
      </c>
      <c r="E586" s="4">
        <f t="shared" si="50"/>
        <v>4.1061672953207875</v>
      </c>
      <c r="M586" s="4">
        <f t="shared" si="51"/>
        <v>1.5613369051626087</v>
      </c>
    </row>
    <row r="587" spans="2:18" hidden="1" x14ac:dyDescent="0.2">
      <c r="D587" s="4">
        <f t="shared" si="49"/>
        <v>3.9354857428342798</v>
      </c>
      <c r="E587" s="4">
        <f t="shared" si="50"/>
        <v>3.8098526747021042</v>
      </c>
      <c r="M587" s="4">
        <f t="shared" si="51"/>
        <v>1.3780770630938679</v>
      </c>
    </row>
    <row r="588" spans="2:18" hidden="1" x14ac:dyDescent="0.2">
      <c r="D588" s="4" t="e">
        <f t="shared" si="49"/>
        <v>#REF!</v>
      </c>
      <c r="E588" s="4" t="e">
        <f t="shared" si="50"/>
        <v>#REF!</v>
      </c>
      <c r="M588" s="4">
        <f t="shared" si="51"/>
        <v>1.4751105719143933</v>
      </c>
    </row>
    <row r="589" spans="2:18" hidden="1" x14ac:dyDescent="0.2"/>
    <row r="590" spans="2:18" hidden="1" x14ac:dyDescent="0.2">
      <c r="D590" s="4" t="e">
        <f t="shared" ref="D590:D595" si="52">F571/D571</f>
        <v>#REF!</v>
      </c>
      <c r="E590" s="4" t="e">
        <f t="shared" ref="E590:E595" si="53">F571/E571</f>
        <v>#REF!</v>
      </c>
      <c r="M590" s="4">
        <f t="shared" si="51"/>
        <v>1.6459458551621979</v>
      </c>
    </row>
    <row r="591" spans="2:18" hidden="1" x14ac:dyDescent="0.2">
      <c r="D591" s="4">
        <f t="shared" si="52"/>
        <v>4.0375118900904257</v>
      </c>
      <c r="E591" s="4">
        <f t="shared" si="53"/>
        <v>4.3924742788342064</v>
      </c>
      <c r="M591" s="4">
        <f t="shared" si="51"/>
        <v>1.578968677490991</v>
      </c>
    </row>
    <row r="592" spans="2:18" hidden="1" x14ac:dyDescent="0.2">
      <c r="D592" s="4" t="e">
        <f t="shared" si="52"/>
        <v>#REF!</v>
      </c>
      <c r="E592" s="4" t="e">
        <f t="shared" si="53"/>
        <v>#REF!</v>
      </c>
      <c r="M592" s="4">
        <f t="shared" si="51"/>
        <v>1.5105349084773774</v>
      </c>
    </row>
    <row r="593" spans="3:13" hidden="1" x14ac:dyDescent="0.2">
      <c r="D593" s="4">
        <f t="shared" si="52"/>
        <v>4.3552532010731095</v>
      </c>
      <c r="E593" s="4">
        <f t="shared" si="53"/>
        <v>5.1298835810521872</v>
      </c>
      <c r="M593" s="4">
        <f t="shared" si="51"/>
        <v>1.4949411052855497</v>
      </c>
    </row>
    <row r="594" spans="3:13" hidden="1" x14ac:dyDescent="0.2">
      <c r="D594" s="4">
        <f t="shared" si="52"/>
        <v>4.0689678868411274</v>
      </c>
      <c r="E594" s="4">
        <f t="shared" si="53"/>
        <v>3.8742741448738194</v>
      </c>
      <c r="M594" s="4">
        <f t="shared" si="51"/>
        <v>1.4856131123682841</v>
      </c>
    </row>
    <row r="595" spans="3:13" hidden="1" x14ac:dyDescent="0.2">
      <c r="D595" s="4" t="e">
        <f t="shared" si="52"/>
        <v>#REF!</v>
      </c>
      <c r="E595" s="4" t="e">
        <f t="shared" si="53"/>
        <v>#REF!</v>
      </c>
      <c r="M595" s="4">
        <f t="shared" si="51"/>
        <v>1.5497755073265813</v>
      </c>
    </row>
    <row r="596" spans="3:13" hidden="1" x14ac:dyDescent="0.2"/>
    <row r="597" spans="3:13" hidden="1" x14ac:dyDescent="0.2">
      <c r="D597" s="4" t="e">
        <f>F578/D578</f>
        <v>#REF!</v>
      </c>
      <c r="E597" s="4" t="e">
        <f>F578/E578</f>
        <v>#REF!</v>
      </c>
      <c r="M597" s="4" t="e">
        <f t="shared" si="51"/>
        <v>#REF!</v>
      </c>
    </row>
    <row r="598" spans="3:13" ht="93" hidden="1" customHeight="1" x14ac:dyDescent="0.2">
      <c r="C598" s="6"/>
      <c r="D598" s="53"/>
      <c r="E598" s="112"/>
      <c r="F598" s="112"/>
      <c r="G598" s="66"/>
    </row>
    <row r="599" spans="3:13" hidden="1" x14ac:dyDescent="0.2">
      <c r="C599" s="6"/>
      <c r="D599" s="53" t="s">
        <v>103</v>
      </c>
      <c r="E599" s="61"/>
      <c r="F599" s="61" t="s">
        <v>100</v>
      </c>
      <c r="G599" s="67"/>
      <c r="H599" s="111"/>
      <c r="I599" s="111"/>
      <c r="J599" s="111"/>
      <c r="K599" s="111"/>
      <c r="L599" s="60"/>
    </row>
    <row r="600" spans="3:13" hidden="1" x14ac:dyDescent="0.2">
      <c r="C600" s="106" t="s">
        <v>101</v>
      </c>
      <c r="D600" s="53">
        <v>3000</v>
      </c>
      <c r="E600" s="65">
        <v>0.25</v>
      </c>
      <c r="F600" s="65">
        <v>0.3</v>
      </c>
      <c r="G600" s="68"/>
      <c r="H600" s="111"/>
      <c r="I600" s="111"/>
      <c r="J600" s="111"/>
      <c r="K600" s="111"/>
      <c r="L600" s="60"/>
    </row>
    <row r="601" spans="3:13" hidden="1" x14ac:dyDescent="0.2">
      <c r="C601" s="106"/>
      <c r="D601" s="53"/>
      <c r="E601" s="53">
        <f>D600*E600</f>
        <v>750</v>
      </c>
      <c r="F601" s="53">
        <f>D600*F600</f>
        <v>900</v>
      </c>
      <c r="G601" s="69"/>
      <c r="H601" s="111"/>
      <c r="I601" s="111"/>
      <c r="J601" s="111"/>
      <c r="K601" s="111"/>
      <c r="L601" s="60"/>
    </row>
    <row r="602" spans="3:13" hidden="1" x14ac:dyDescent="0.2">
      <c r="C602" s="106"/>
      <c r="D602" s="53"/>
      <c r="E602" s="53"/>
      <c r="F602" s="53"/>
      <c r="G602" s="69"/>
      <c r="H602" s="111"/>
      <c r="I602" s="111"/>
      <c r="J602" s="111"/>
      <c r="K602" s="111"/>
      <c r="L602" s="60"/>
    </row>
    <row r="603" spans="3:13" hidden="1" x14ac:dyDescent="0.2">
      <c r="C603" s="106"/>
      <c r="D603" s="53">
        <v>3450</v>
      </c>
      <c r="E603" s="65">
        <v>0.25</v>
      </c>
      <c r="F603" s="65">
        <v>0.3</v>
      </c>
      <c r="G603" s="68"/>
      <c r="H603" s="111"/>
      <c r="I603" s="111"/>
      <c r="J603" s="111"/>
      <c r="K603" s="111"/>
      <c r="L603" s="60"/>
    </row>
    <row r="604" spans="3:13" hidden="1" x14ac:dyDescent="0.2">
      <c r="C604" s="106"/>
      <c r="D604" s="53"/>
      <c r="E604" s="53">
        <f>D603*E603</f>
        <v>862.5</v>
      </c>
      <c r="F604" s="53">
        <f>D603*F603</f>
        <v>1035</v>
      </c>
      <c r="G604" s="69"/>
      <c r="H604" s="111"/>
      <c r="I604" s="111"/>
      <c r="J604" s="111"/>
      <c r="K604" s="111"/>
      <c r="L604" s="60"/>
    </row>
    <row r="605" spans="3:13" hidden="1" x14ac:dyDescent="0.2">
      <c r="C605" s="6"/>
      <c r="D605" s="53"/>
      <c r="E605" s="53"/>
      <c r="F605" s="53"/>
      <c r="G605" s="69"/>
    </row>
    <row r="606" spans="3:13" hidden="1" x14ac:dyDescent="0.2">
      <c r="C606" s="106" t="s">
        <v>102</v>
      </c>
      <c r="D606" s="53">
        <v>2600</v>
      </c>
      <c r="E606" s="65">
        <v>0.25</v>
      </c>
      <c r="F606" s="65">
        <v>0.3</v>
      </c>
      <c r="G606" s="68"/>
    </row>
    <row r="607" spans="3:13" hidden="1" x14ac:dyDescent="0.2">
      <c r="C607" s="106"/>
      <c r="D607" s="53"/>
      <c r="E607" s="53">
        <f>D606*E606</f>
        <v>650</v>
      </c>
      <c r="F607" s="53">
        <f>D606*F606</f>
        <v>780</v>
      </c>
      <c r="G607" s="69"/>
    </row>
    <row r="608" spans="3:13" hidden="1" x14ac:dyDescent="0.2">
      <c r="C608" s="106"/>
      <c r="D608" s="53"/>
      <c r="E608" s="53"/>
      <c r="F608" s="53"/>
      <c r="G608" s="69"/>
    </row>
    <row r="609" spans="3:7" hidden="1" x14ac:dyDescent="0.2">
      <c r="C609" s="106"/>
      <c r="D609" s="53">
        <v>2990</v>
      </c>
      <c r="E609" s="65">
        <v>0.25</v>
      </c>
      <c r="F609" s="65">
        <v>0.3</v>
      </c>
      <c r="G609" s="68"/>
    </row>
    <row r="610" spans="3:7" hidden="1" x14ac:dyDescent="0.2">
      <c r="C610" s="106"/>
      <c r="D610" s="53"/>
      <c r="E610" s="53">
        <f>D609*E609</f>
        <v>747.5</v>
      </c>
      <c r="F610" s="53">
        <f>D609*F609</f>
        <v>897</v>
      </c>
      <c r="G610" s="69"/>
    </row>
    <row r="611" spans="3:7" hidden="1" x14ac:dyDescent="0.2"/>
    <row r="612" spans="3:7" hidden="1" x14ac:dyDescent="0.2"/>
    <row r="613" spans="3:7" hidden="1" x14ac:dyDescent="0.2"/>
    <row r="614" spans="3:7" hidden="1" x14ac:dyDescent="0.2"/>
    <row r="615" spans="3:7" hidden="1" x14ac:dyDescent="0.2"/>
    <row r="616" spans="3:7" hidden="1" x14ac:dyDescent="0.2"/>
    <row r="617" spans="3:7" hidden="1" x14ac:dyDescent="0.2"/>
    <row r="618" spans="3:7" hidden="1" x14ac:dyDescent="0.2"/>
    <row r="619" spans="3:7" hidden="1" x14ac:dyDescent="0.2"/>
    <row r="620" spans="3:7" hidden="1" x14ac:dyDescent="0.2"/>
    <row r="621" spans="3:7" hidden="1" x14ac:dyDescent="0.2"/>
    <row r="622" spans="3:7" hidden="1" x14ac:dyDescent="0.2"/>
  </sheetData>
  <mergeCells count="19">
    <mergeCell ref="E598:F598"/>
    <mergeCell ref="H599:K604"/>
    <mergeCell ref="C600:C604"/>
    <mergeCell ref="C606:C610"/>
    <mergeCell ref="G3:G4"/>
    <mergeCell ref="H3:L3"/>
    <mergeCell ref="M3:R3"/>
    <mergeCell ref="S3:S4"/>
    <mergeCell ref="T3:T4"/>
    <mergeCell ref="C562:C563"/>
    <mergeCell ref="F562:F563"/>
    <mergeCell ref="H562:K562"/>
    <mergeCell ref="M562:P562"/>
    <mergeCell ref="F3:F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1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pane xSplit="1" ySplit="3" topLeftCell="B4" activePane="bottomRight" state="frozen"/>
      <selection activeCell="B38" sqref="B38"/>
      <selection pane="topRight" activeCell="B38" sqref="B38"/>
      <selection pane="bottomLeft" activeCell="B38" sqref="B38"/>
      <selection pane="bottomRight" activeCell="B38" sqref="B38"/>
    </sheetView>
  </sheetViews>
  <sheetFormatPr defaultRowHeight="12.75" x14ac:dyDescent="0.2"/>
  <cols>
    <col min="1" max="1" width="18.28515625" customWidth="1"/>
  </cols>
  <sheetData>
    <row r="1" spans="1:18" x14ac:dyDescent="0.2">
      <c r="A1" s="105"/>
      <c r="B1" s="116" t="s">
        <v>8</v>
      </c>
      <c r="C1" s="117" t="s">
        <v>9</v>
      </c>
      <c r="D1" s="115" t="s">
        <v>28</v>
      </c>
      <c r="E1" s="115" t="s">
        <v>10</v>
      </c>
      <c r="F1" s="116" t="s">
        <v>11</v>
      </c>
      <c r="G1" s="114" t="s">
        <v>27</v>
      </c>
      <c r="H1" s="115" t="s">
        <v>12</v>
      </c>
      <c r="I1" s="115"/>
      <c r="J1" s="115"/>
      <c r="K1" s="115"/>
      <c r="L1" s="115"/>
      <c r="M1" s="115" t="s">
        <v>13</v>
      </c>
      <c r="N1" s="115"/>
      <c r="O1" s="115"/>
      <c r="P1" s="115"/>
      <c r="Q1" s="115"/>
      <c r="R1" s="115"/>
    </row>
    <row r="2" spans="1:18" ht="39.75" customHeight="1" x14ac:dyDescent="0.2">
      <c r="A2" s="105"/>
      <c r="B2" s="116"/>
      <c r="C2" s="117"/>
      <c r="D2" s="115"/>
      <c r="E2" s="115"/>
      <c r="F2" s="116"/>
      <c r="G2" s="114"/>
      <c r="H2" s="88" t="s">
        <v>30</v>
      </c>
      <c r="I2" s="88" t="s">
        <v>15</v>
      </c>
      <c r="J2" s="88" t="s">
        <v>16</v>
      </c>
      <c r="K2" s="88" t="s">
        <v>17</v>
      </c>
      <c r="L2" s="88" t="s">
        <v>109</v>
      </c>
      <c r="M2" s="88" t="s">
        <v>18</v>
      </c>
      <c r="N2" s="88" t="s">
        <v>19</v>
      </c>
      <c r="O2" s="88" t="s">
        <v>29</v>
      </c>
      <c r="P2" s="88" t="s">
        <v>20</v>
      </c>
      <c r="Q2" s="88" t="s">
        <v>110</v>
      </c>
      <c r="R2" s="88" t="s">
        <v>111</v>
      </c>
    </row>
    <row r="3" spans="1:18" x14ac:dyDescent="0.2">
      <c r="A3" s="55"/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</row>
    <row r="6" spans="1:18" x14ac:dyDescent="0.2">
      <c r="A6" s="92" t="s">
        <v>32</v>
      </c>
    </row>
    <row r="7" spans="1:18" x14ac:dyDescent="0.2">
      <c r="A7" s="93" t="s">
        <v>165</v>
      </c>
      <c r="B7" s="94"/>
      <c r="C7" s="94"/>
      <c r="D7" s="95">
        <f>ПН1!D14+ВТ1!D15+'СР 1'!D15+'ЧТ 1'!D17+'ПТ 1'!D14+'СБ 1'!D17</f>
        <v>148.9</v>
      </c>
      <c r="E7" s="95">
        <f>ПН1!E14+ВТ1!E15+'СР 1'!E15+'ЧТ 1'!E17+'ПТ 1'!E14+'СБ 1'!E17</f>
        <v>170.20000000000002</v>
      </c>
      <c r="F7" s="95">
        <f>ПН1!F14+ВТ1!F15+'СР 1'!F15+'ЧТ 1'!F17+'ПТ 1'!F14+'СБ 1'!F17</f>
        <v>486.79999999999995</v>
      </c>
      <c r="G7" s="95">
        <f>ПН1!G14+ВТ1!G15+'СР 1'!G15+'ЧТ 1'!G17+'ПТ 1'!G14+'СБ 1'!G17</f>
        <v>4101.2</v>
      </c>
      <c r="H7" s="95">
        <f>ПН1!H14+ВТ1!H15+'СР 1'!H15+'ЧТ 1'!H17+'ПТ 1'!H14+'СБ 1'!H17</f>
        <v>2.1749999999999998</v>
      </c>
      <c r="I7" s="95">
        <f>ПН1!I14+ВТ1!I15+'СР 1'!I15+'ЧТ 1'!I17+'ПТ 1'!I14+'СБ 1'!I17</f>
        <v>59.14</v>
      </c>
      <c r="J7" s="95">
        <f>ПН1!J14+ВТ1!J15+'СР 1'!J15+'ЧТ 1'!J17+'ПТ 1'!J14+'СБ 1'!J17</f>
        <v>309.17999999999995</v>
      </c>
      <c r="K7" s="95">
        <f>ПН1!K14+ВТ1!K15+'СР 1'!K15+'ЧТ 1'!K17+'ПТ 1'!K14+'СБ 1'!K17</f>
        <v>21.91</v>
      </c>
      <c r="L7" s="95">
        <f>ПН1!L14+ВТ1!L15+'СР 1'!L15+'ЧТ 1'!L17+'ПТ 1'!L14+'СБ 1'!L17</f>
        <v>2.2600000000000007</v>
      </c>
      <c r="M7" s="95">
        <f>ПН1!M14+ВТ1!M15+'СР 1'!M15+'ЧТ 1'!M17+'ПТ 1'!M14+'СБ 1'!M17</f>
        <v>1704.8999999999999</v>
      </c>
      <c r="N7" s="95">
        <f>ПН1!N14+ВТ1!N15+'СР 1'!N15+'ЧТ 1'!N17+'ПТ 1'!N14+'СБ 1'!N17</f>
        <v>438.8</v>
      </c>
      <c r="O7" s="95">
        <f>ПН1!O14+ВТ1!O15+'СР 1'!O15+'ЧТ 1'!O17+'ПТ 1'!O14+'СБ 1'!O17</f>
        <v>2386</v>
      </c>
      <c r="P7" s="95">
        <f>ПН1!P14+ВТ1!P15+'СР 1'!P15+'ЧТ 1'!P17+'ПТ 1'!P14+'СБ 1'!P17</f>
        <v>29.1</v>
      </c>
      <c r="Q7" s="95">
        <f>ПН1!Q14+ВТ1!Q15+'СР 1'!Q15+'ЧТ 1'!Q17+'ПТ 1'!Q14+'СБ 1'!Q17</f>
        <v>17</v>
      </c>
      <c r="R7" s="95">
        <f>ПН1!R14+ВТ1!R15+'СР 1'!R15+'ЧТ 1'!R17+'ПТ 1'!R14+'СБ 1'!R17</f>
        <v>590.1</v>
      </c>
    </row>
    <row r="8" spans="1:18" x14ac:dyDescent="0.2">
      <c r="A8" s="93" t="s">
        <v>166</v>
      </c>
      <c r="B8" s="94"/>
      <c r="C8" s="94"/>
      <c r="D8" s="94">
        <f>D7/6</f>
        <v>24.816666666666666</v>
      </c>
      <c r="E8" s="94">
        <f t="shared" ref="E8:R8" si="0">E7/6</f>
        <v>28.366666666666671</v>
      </c>
      <c r="F8" s="94">
        <f t="shared" si="0"/>
        <v>81.133333333333326</v>
      </c>
      <c r="G8" s="94">
        <f t="shared" si="0"/>
        <v>683.5333333333333</v>
      </c>
      <c r="H8" s="94">
        <f t="shared" si="0"/>
        <v>0.36249999999999999</v>
      </c>
      <c r="I8" s="94">
        <f t="shared" si="0"/>
        <v>9.8566666666666674</v>
      </c>
      <c r="J8" s="94">
        <f t="shared" si="0"/>
        <v>51.529999999999994</v>
      </c>
      <c r="K8" s="94">
        <f t="shared" si="0"/>
        <v>3.6516666666666668</v>
      </c>
      <c r="L8" s="94">
        <f t="shared" si="0"/>
        <v>0.37666666666666676</v>
      </c>
      <c r="M8" s="94">
        <f t="shared" si="0"/>
        <v>284.14999999999998</v>
      </c>
      <c r="N8" s="94">
        <f t="shared" si="0"/>
        <v>73.13333333333334</v>
      </c>
      <c r="O8" s="94">
        <f t="shared" si="0"/>
        <v>397.66666666666669</v>
      </c>
      <c r="P8" s="94">
        <f t="shared" si="0"/>
        <v>4.8500000000000005</v>
      </c>
      <c r="Q8" s="94">
        <f t="shared" si="0"/>
        <v>2.8333333333333335</v>
      </c>
      <c r="R8" s="94">
        <f t="shared" si="0"/>
        <v>98.350000000000009</v>
      </c>
    </row>
    <row r="11" spans="1:18" x14ac:dyDescent="0.2">
      <c r="A11" s="92" t="s">
        <v>21</v>
      </c>
    </row>
    <row r="12" spans="1:18" x14ac:dyDescent="0.2">
      <c r="A12" s="93" t="s">
        <v>165</v>
      </c>
      <c r="B12" s="94"/>
      <c r="C12" s="94"/>
      <c r="D12" s="95">
        <f>ПН1!D24+ВТ1!D25+'СР 1'!D26+'ЧТ 1'!D27+'ПТ 1'!D25+'СБ 1'!D28</f>
        <v>190.9</v>
      </c>
      <c r="E12" s="95">
        <f>ПН1!E24+ВТ1!E25+'СР 1'!E26+'ЧТ 1'!E27+'ПТ 1'!E25+'СБ 1'!E28</f>
        <v>201.89999999999998</v>
      </c>
      <c r="F12" s="95">
        <f>ПН1!F24+ВТ1!F25+'СР 1'!F26+'ЧТ 1'!F27+'ПТ 1'!F25+'СБ 1'!F28</f>
        <v>735.09999999999991</v>
      </c>
      <c r="G12" s="95">
        <f>ПН1!G24+ВТ1!G25+'СР 1'!G26+'ЧТ 1'!G27+'ПТ 1'!G25+'СБ 1'!G28</f>
        <v>5563.4</v>
      </c>
      <c r="H12" s="95">
        <f>ПН1!H24+ВТ1!H25+'СР 1'!H26+'ЧТ 1'!H27+'ПТ 1'!H25+'СБ 1'!H28</f>
        <v>6.3150000000000013</v>
      </c>
      <c r="I12" s="95">
        <f>ПН1!I24+ВТ1!I25+'СР 1'!I26+'ЧТ 1'!I27+'ПТ 1'!I25+'СБ 1'!I28</f>
        <v>191.7</v>
      </c>
      <c r="J12" s="95">
        <f>ПН1!J24+ВТ1!J25+'СР 1'!J26+'ЧТ 1'!J27+'ПТ 1'!J25+'СБ 1'!J28</f>
        <v>51.5</v>
      </c>
      <c r="K12" s="95">
        <f>ПН1!K24+ВТ1!K25+'СР 1'!K26+'ЧТ 1'!K27+'ПТ 1'!K25+'СБ 1'!K28</f>
        <v>37.65</v>
      </c>
      <c r="L12" s="95">
        <f>ПН1!L24+ВТ1!L25+'СР 1'!L26+'ЧТ 1'!L27+'ПТ 1'!L25+'СБ 1'!L28</f>
        <v>3.1900000000000004</v>
      </c>
      <c r="M12" s="95">
        <f>ПН1!M24+ВТ1!M25+'СР 1'!M26+'ЧТ 1'!M27+'ПТ 1'!M25+'СБ 1'!M28</f>
        <v>976.19999999999993</v>
      </c>
      <c r="N12" s="95">
        <f>ПН1!N24+ВТ1!N25+'СР 1'!N26+'ЧТ 1'!N27+'ПТ 1'!N25+'СБ 1'!N28</f>
        <v>1064.0999999999999</v>
      </c>
      <c r="O12" s="95">
        <f>ПН1!O24+ВТ1!O25+'СР 1'!O26+'ЧТ 1'!O27+'ПТ 1'!O25+'СБ 1'!O28</f>
        <v>2552.5</v>
      </c>
      <c r="P12" s="95">
        <f>ПН1!P24+ВТ1!P25+'СР 1'!P26+'ЧТ 1'!P27+'ПТ 1'!P25+'СБ 1'!P28</f>
        <v>47.8</v>
      </c>
      <c r="Q12" s="95">
        <f>ПН1!Q24+ВТ1!Q25+'СР 1'!Q26+'ЧТ 1'!Q27+'ПТ 1'!Q25+'СБ 1'!Q28</f>
        <v>22.23</v>
      </c>
      <c r="R12" s="95">
        <f>ПН1!R24+ВТ1!R25+'СР 1'!R26+'ЧТ 1'!R27+'ПТ 1'!R25+'СБ 1'!R28</f>
        <v>917.19999999999993</v>
      </c>
    </row>
    <row r="13" spans="1:18" x14ac:dyDescent="0.2">
      <c r="A13" s="93" t="s">
        <v>166</v>
      </c>
      <c r="B13" s="94"/>
      <c r="C13" s="94"/>
      <c r="D13" s="94">
        <f t="shared" ref="D13:R13" si="1">D12/6</f>
        <v>31.816666666666666</v>
      </c>
      <c r="E13" s="94">
        <f t="shared" si="1"/>
        <v>33.65</v>
      </c>
      <c r="F13" s="94">
        <f t="shared" si="1"/>
        <v>122.51666666666665</v>
      </c>
      <c r="G13" s="94">
        <f t="shared" si="1"/>
        <v>927.23333333333323</v>
      </c>
      <c r="H13" s="94">
        <f t="shared" si="1"/>
        <v>1.0525000000000002</v>
      </c>
      <c r="I13" s="94">
        <f t="shared" si="1"/>
        <v>31.95</v>
      </c>
      <c r="J13" s="94">
        <f t="shared" si="1"/>
        <v>8.5833333333333339</v>
      </c>
      <c r="K13" s="94">
        <f t="shared" si="1"/>
        <v>6.2749999999999995</v>
      </c>
      <c r="L13" s="94">
        <f t="shared" si="1"/>
        <v>0.53166666666666673</v>
      </c>
      <c r="M13" s="94">
        <f t="shared" si="1"/>
        <v>162.69999999999999</v>
      </c>
      <c r="N13" s="94">
        <f t="shared" si="1"/>
        <v>177.35</v>
      </c>
      <c r="O13" s="94">
        <f t="shared" si="1"/>
        <v>425.41666666666669</v>
      </c>
      <c r="P13" s="94">
        <f t="shared" si="1"/>
        <v>7.9666666666666659</v>
      </c>
      <c r="Q13" s="94">
        <f t="shared" si="1"/>
        <v>3.7050000000000001</v>
      </c>
      <c r="R13" s="94">
        <f t="shared" si="1"/>
        <v>152.86666666666665</v>
      </c>
    </row>
    <row r="16" spans="1:18" x14ac:dyDescent="0.2">
      <c r="A16" s="92" t="s">
        <v>114</v>
      </c>
    </row>
    <row r="17" spans="1:18" x14ac:dyDescent="0.2">
      <c r="A17" s="93" t="s">
        <v>165</v>
      </c>
      <c r="B17" s="94"/>
      <c r="C17" s="94"/>
      <c r="D17" s="95">
        <f>ПН1!D30+ВТ1!D30+'СР 1'!D33+'ЧТ 1'!D33+'ПТ 1'!D31+'СБ 1'!D35</f>
        <v>70.5</v>
      </c>
      <c r="E17" s="95">
        <f>ПН1!E30+ВТ1!E30+'СР 1'!E33+'ЧТ 1'!E33+'ПТ 1'!E31+'СБ 1'!E35</f>
        <v>110.7</v>
      </c>
      <c r="F17" s="95">
        <f>ПН1!F30+ВТ1!F30+'СР 1'!F33+'ЧТ 1'!F33+'ПТ 1'!F31+'СБ 1'!F35</f>
        <v>238.70000000000002</v>
      </c>
      <c r="G17" s="95">
        <f>ПН1!G30+ВТ1!G30+'СР 1'!G33+'ЧТ 1'!G33+'ПТ 1'!G31+'СБ 1'!G35</f>
        <v>2245.3000000000002</v>
      </c>
      <c r="H17" s="95">
        <f>ПН1!H30+ВТ1!H30+'СР 1'!H33+'ЧТ 1'!H33+'ПТ 1'!H31+'СБ 1'!H35</f>
        <v>1.0100000000000002</v>
      </c>
      <c r="I17" s="95">
        <f>ПН1!I30+ВТ1!I30+'СР 1'!I33+'ЧТ 1'!I33+'ПТ 1'!I31+'СБ 1'!I35</f>
        <v>22.84</v>
      </c>
      <c r="J17" s="95">
        <f>ПН1!J30+ВТ1!J30+'СР 1'!J33+'ЧТ 1'!J33+'ПТ 1'!J31+'СБ 1'!J35</f>
        <v>163.46</v>
      </c>
      <c r="K17" s="95">
        <f>ПН1!K30+ВТ1!K30+'СР 1'!K33+'ЧТ 1'!K33+'ПТ 1'!K31+'СБ 1'!K35</f>
        <v>11.899999999999999</v>
      </c>
      <c r="L17" s="95">
        <f>ПН1!L30+ВТ1!L30+'СР 1'!L33+'ЧТ 1'!L33+'ПТ 1'!L31+'СБ 1'!L35</f>
        <v>1.4400000000000002</v>
      </c>
      <c r="M17" s="95">
        <f>ПН1!M30+ВТ1!M30+'СР 1'!M33+'ЧТ 1'!M33+'ПТ 1'!M31+'СБ 1'!M35</f>
        <v>2029.8000000000002</v>
      </c>
      <c r="N17" s="95">
        <f>ПН1!N30+ВТ1!N30+'СР 1'!N33+'ЧТ 1'!N33+'ПТ 1'!N31+'СБ 1'!N35</f>
        <v>237.60000000000002</v>
      </c>
      <c r="O17" s="95">
        <f>ПН1!O30+ВТ1!O30+'СР 1'!O33+'ЧТ 1'!O33+'ПТ 1'!O31+'СБ 1'!O35</f>
        <v>1398.5</v>
      </c>
      <c r="P17" s="95">
        <f>ПН1!P30+ВТ1!P30+'СР 1'!P33+'ЧТ 1'!P33+'ПТ 1'!P31+'СБ 1'!P35</f>
        <v>12.399999999999999</v>
      </c>
      <c r="Q17" s="95">
        <f>ПН1!Q30+ВТ1!Q30+'СР 1'!Q33+'ЧТ 1'!Q33+'ПТ 1'!Q31+'СБ 1'!Q35</f>
        <v>7.6000000000000014</v>
      </c>
      <c r="R17" s="95">
        <f>ПН1!R30+ВТ1!R30+'СР 1'!R33+'ЧТ 1'!R33+'ПТ 1'!R31+'СБ 1'!R35</f>
        <v>196.00000000000003</v>
      </c>
    </row>
    <row r="18" spans="1:18" x14ac:dyDescent="0.2">
      <c r="A18" s="93" t="s">
        <v>166</v>
      </c>
      <c r="B18" s="94"/>
      <c r="C18" s="94"/>
      <c r="D18" s="94">
        <f t="shared" ref="D18:R18" si="2">D17/6</f>
        <v>11.75</v>
      </c>
      <c r="E18" s="94">
        <f t="shared" si="2"/>
        <v>18.45</v>
      </c>
      <c r="F18" s="94">
        <f t="shared" si="2"/>
        <v>39.783333333333339</v>
      </c>
      <c r="G18" s="94">
        <f t="shared" si="2"/>
        <v>374.2166666666667</v>
      </c>
      <c r="H18" s="94">
        <f t="shared" si="2"/>
        <v>0.16833333333333336</v>
      </c>
      <c r="I18" s="94">
        <f t="shared" si="2"/>
        <v>3.8066666666666666</v>
      </c>
      <c r="J18" s="94">
        <f t="shared" si="2"/>
        <v>27.243333333333336</v>
      </c>
      <c r="K18" s="94">
        <f t="shared" si="2"/>
        <v>1.9833333333333332</v>
      </c>
      <c r="L18" s="94">
        <f t="shared" si="2"/>
        <v>0.24000000000000002</v>
      </c>
      <c r="M18" s="94">
        <f t="shared" si="2"/>
        <v>338.3</v>
      </c>
      <c r="N18" s="94">
        <f t="shared" si="2"/>
        <v>39.6</v>
      </c>
      <c r="O18" s="94">
        <f t="shared" si="2"/>
        <v>233.08333333333334</v>
      </c>
      <c r="P18" s="94">
        <f t="shared" si="2"/>
        <v>2.0666666666666664</v>
      </c>
      <c r="Q18" s="94">
        <f t="shared" si="2"/>
        <v>1.2666666666666668</v>
      </c>
      <c r="R18" s="94">
        <f t="shared" si="2"/>
        <v>32.666666666666671</v>
      </c>
    </row>
  </sheetData>
  <mergeCells count="9">
    <mergeCell ref="G1:G2"/>
    <mergeCell ref="H1:L1"/>
    <mergeCell ref="M1:R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D34" sqref="D34"/>
    </sheetView>
  </sheetViews>
  <sheetFormatPr defaultRowHeight="12.75" x14ac:dyDescent="0.2"/>
  <cols>
    <col min="1" max="1" width="26.42578125" customWidth="1"/>
    <col min="2" max="2" width="20.85546875" hidden="1" customWidth="1"/>
    <col min="3" max="3" width="9.140625" hidden="1" customWidth="1"/>
  </cols>
  <sheetData>
    <row r="1" spans="1:18" x14ac:dyDescent="0.2">
      <c r="A1" s="105"/>
      <c r="B1" s="116" t="s">
        <v>8</v>
      </c>
      <c r="C1" s="117" t="s">
        <v>9</v>
      </c>
      <c r="D1" s="115" t="s">
        <v>28</v>
      </c>
      <c r="E1" s="115" t="s">
        <v>10</v>
      </c>
      <c r="F1" s="116" t="s">
        <v>11</v>
      </c>
      <c r="G1" s="114" t="s">
        <v>27</v>
      </c>
      <c r="H1" s="115" t="s">
        <v>12</v>
      </c>
      <c r="I1" s="115"/>
      <c r="J1" s="115"/>
      <c r="K1" s="115"/>
      <c r="L1" s="115"/>
      <c r="M1" s="115" t="s">
        <v>13</v>
      </c>
      <c r="N1" s="115"/>
      <c r="O1" s="115"/>
      <c r="P1" s="115"/>
      <c r="Q1" s="115"/>
      <c r="R1" s="115"/>
    </row>
    <row r="2" spans="1:18" ht="30.75" customHeight="1" x14ac:dyDescent="0.2">
      <c r="A2" s="105"/>
      <c r="B2" s="116"/>
      <c r="C2" s="117"/>
      <c r="D2" s="115"/>
      <c r="E2" s="115"/>
      <c r="F2" s="116"/>
      <c r="G2" s="114"/>
      <c r="H2" s="100" t="s">
        <v>30</v>
      </c>
      <c r="I2" s="100" t="s">
        <v>15</v>
      </c>
      <c r="J2" s="100" t="s">
        <v>16</v>
      </c>
      <c r="K2" s="100" t="s">
        <v>17</v>
      </c>
      <c r="L2" s="100" t="s">
        <v>109</v>
      </c>
      <c r="M2" s="100" t="s">
        <v>18</v>
      </c>
      <c r="N2" s="100" t="s">
        <v>19</v>
      </c>
      <c r="O2" s="100" t="s">
        <v>29</v>
      </c>
      <c r="P2" s="100" t="s">
        <v>20</v>
      </c>
      <c r="Q2" s="100" t="s">
        <v>110</v>
      </c>
      <c r="R2" s="100" t="s">
        <v>111</v>
      </c>
    </row>
    <row r="3" spans="1:18" x14ac:dyDescent="0.2">
      <c r="A3" s="55"/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</row>
    <row r="5" spans="1:18" x14ac:dyDescent="0.2">
      <c r="A5" s="92" t="s">
        <v>32</v>
      </c>
    </row>
    <row r="6" spans="1:18" x14ac:dyDescent="0.2">
      <c r="A6" s="93" t="s">
        <v>167</v>
      </c>
      <c r="B6" s="94"/>
      <c r="C6" s="94"/>
      <c r="D6" s="95">
        <f>ПН1!D14+ВТ1!D15+'СР 1'!D15+'ЧТ 1'!D17+'ПТ 1'!D14+'СБ 1'!D17+[1]Итого!D6</f>
        <v>295.70000000000005</v>
      </c>
      <c r="E6" s="95">
        <f>ПН1!E14+ВТ1!E15+'СР 1'!E15+'ЧТ 1'!E17+'ПТ 1'!E14+'СБ 1'!E17+[1]Итого!E6</f>
        <v>318.8</v>
      </c>
      <c r="F6" s="95">
        <f>ПН1!F14+ВТ1!F15+'СР 1'!F15+'ЧТ 1'!F17+'ПТ 1'!F14+'СБ 1'!F17+[1]Итого!F6</f>
        <v>1015</v>
      </c>
      <c r="G6" s="95">
        <f>ПН1!G14+ВТ1!G15+'СР 1'!G15+'ЧТ 1'!G17+'ПТ 1'!G14+'СБ 1'!G17+[1]Итого!G6</f>
        <v>8101.2000000000007</v>
      </c>
      <c r="H6" s="95">
        <f>ПН1!H14+ВТ1!H15+'СР 1'!H15+'ЧТ 1'!H17+'ПТ 1'!H14+'СБ 1'!H17+[1]Итого!H6</f>
        <v>4.7149999999999999</v>
      </c>
      <c r="I6" s="95">
        <f>ПН1!I14+ВТ1!I15+'СР 1'!I15+'ЧТ 1'!I17+'ПТ 1'!I14+'СБ 1'!I17+[1]Итого!I6</f>
        <v>159.74</v>
      </c>
      <c r="J6" s="95">
        <f>ПН1!J14+ВТ1!J15+'СР 1'!J15+'ЧТ 1'!J17+'ПТ 1'!J14+'СБ 1'!J17+[1]Итого!J6</f>
        <v>578.23</v>
      </c>
      <c r="K6" s="95">
        <f>ПН1!K14+ВТ1!K15+'СР 1'!K15+'ЧТ 1'!K17+'ПТ 1'!K14+'СБ 1'!K17+[1]Итого!K6</f>
        <v>44.21</v>
      </c>
      <c r="L6" s="95">
        <f>ПН1!L14+ВТ1!L15+'СР 1'!L15+'ЧТ 1'!L17+'ПТ 1'!L14+'СБ 1'!L17+[1]Итого!L6</f>
        <v>4.1500000000000004</v>
      </c>
      <c r="M6" s="95">
        <f>ПН1!M14+ВТ1!M15+'СР 1'!M15+'ЧТ 1'!M17+'ПТ 1'!M14+'СБ 1'!M17+[1]Итого!M6</f>
        <v>3192.3999999999996</v>
      </c>
      <c r="N6" s="95">
        <f>ПН1!N14+ВТ1!N15+'СР 1'!N15+'ЧТ 1'!N17+'ПТ 1'!N14+'СБ 1'!N17+[1]Итого!N6</f>
        <v>899.59999999999991</v>
      </c>
      <c r="O6" s="95">
        <f>ПН1!O14+ВТ1!O15+'СР 1'!O15+'ЧТ 1'!O17+'ПТ 1'!O14+'СБ 1'!O17+[1]Итого!O6</f>
        <v>4431.8999999999996</v>
      </c>
      <c r="P6" s="95">
        <f>ПН1!P14+ВТ1!P15+'СР 1'!P15+'ЧТ 1'!P17+'ПТ 1'!P14+'СБ 1'!P17+[1]Итого!P6</f>
        <v>53.75</v>
      </c>
      <c r="Q6" s="95">
        <f>ПН1!Q14+ВТ1!Q15+'СР 1'!Q15+'ЧТ 1'!Q17+'ПТ 1'!Q14+'СБ 1'!Q17+[1]Итого!Q6</f>
        <v>27.759999999999998</v>
      </c>
      <c r="R6" s="95">
        <f>ПН1!R14+ВТ1!R15+'СР 1'!R15+'ЧТ 1'!R17+'ПТ 1'!R14+'СБ 1'!R17+[1]Итого!R6</f>
        <v>1101.2</v>
      </c>
    </row>
    <row r="7" spans="1:18" x14ac:dyDescent="0.2">
      <c r="A7" s="93" t="s">
        <v>168</v>
      </c>
      <c r="B7" s="94"/>
      <c r="C7" s="94"/>
      <c r="D7" s="95">
        <f>D6/12</f>
        <v>24.641666666666669</v>
      </c>
      <c r="E7" s="95">
        <f t="shared" ref="E7:R7" si="0">E6/12</f>
        <v>26.566666666666666</v>
      </c>
      <c r="F7" s="95">
        <f t="shared" si="0"/>
        <v>84.583333333333329</v>
      </c>
      <c r="G7" s="95">
        <f t="shared" si="0"/>
        <v>675.1</v>
      </c>
      <c r="H7" s="95">
        <f t="shared" si="0"/>
        <v>0.39291666666666664</v>
      </c>
      <c r="I7" s="95">
        <f t="shared" si="0"/>
        <v>13.311666666666667</v>
      </c>
      <c r="J7" s="95">
        <f t="shared" si="0"/>
        <v>48.185833333333335</v>
      </c>
      <c r="K7" s="95">
        <f t="shared" si="0"/>
        <v>3.6841666666666666</v>
      </c>
      <c r="L7" s="95">
        <f t="shared" si="0"/>
        <v>0.34583333333333338</v>
      </c>
      <c r="M7" s="95">
        <f t="shared" si="0"/>
        <v>266.0333333333333</v>
      </c>
      <c r="N7" s="95">
        <f t="shared" si="0"/>
        <v>74.966666666666654</v>
      </c>
      <c r="O7" s="95">
        <f t="shared" si="0"/>
        <v>369.32499999999999</v>
      </c>
      <c r="P7" s="95">
        <f t="shared" si="0"/>
        <v>4.479166666666667</v>
      </c>
      <c r="Q7" s="95">
        <f t="shared" si="0"/>
        <v>2.313333333333333</v>
      </c>
      <c r="R7" s="95">
        <f t="shared" si="0"/>
        <v>91.766666666666666</v>
      </c>
    </row>
    <row r="8" spans="1:18" x14ac:dyDescent="0.2"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x14ac:dyDescent="0.2">
      <c r="A9" s="92" t="s">
        <v>21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x14ac:dyDescent="0.2">
      <c r="A10" s="93" t="s">
        <v>167</v>
      </c>
      <c r="B10" s="94"/>
      <c r="C10" s="94"/>
      <c r="D10" s="95">
        <f>ПН1!D24+ВТ1!D25+'СР 1'!D26+'ЧТ 1'!D27+'ПТ 1'!D25+'СБ 1'!D28+[1]Итого!D11</f>
        <v>366.5</v>
      </c>
      <c r="E10" s="95">
        <f>ПН1!E24+ВТ1!E25+'СР 1'!E26+'ЧТ 1'!E27+'ПТ 1'!E25+'СБ 1'!E28+[1]Итого!E11</f>
        <v>387.29999999999995</v>
      </c>
      <c r="F10" s="95">
        <f>ПН1!F24+ВТ1!F25+'СР 1'!F26+'ЧТ 1'!F27+'ПТ 1'!F25+'СБ 1'!F28+[1]Итого!F11</f>
        <v>1489.8999999999999</v>
      </c>
      <c r="G10" s="95">
        <f>ПН1!G24+ВТ1!G25+'СР 1'!G26+'ЧТ 1'!G27+'ПТ 1'!G25+'СБ 1'!G28+[1]Итого!G11</f>
        <v>10895.4</v>
      </c>
      <c r="H10" s="95">
        <f>ПН1!H24+ВТ1!H25+'СР 1'!H26+'ЧТ 1'!H27+'ПТ 1'!H25+'СБ 1'!H28+[1]Итого!H11</f>
        <v>12.565000000000001</v>
      </c>
      <c r="I10" s="95">
        <f>ПН1!I24+ВТ1!I25+'СР 1'!I26+'ЧТ 1'!I27+'ПТ 1'!I25+'СБ 1'!I28+[1]Итого!I11</f>
        <v>434.02</v>
      </c>
      <c r="J10" s="95">
        <f>ПН1!J24+ВТ1!J25+'СР 1'!J26+'ЧТ 1'!J27+'ПТ 1'!J25+'СБ 1'!J28+[1]Итого!J11</f>
        <v>109.82</v>
      </c>
      <c r="K10" s="95">
        <f>ПН1!K24+ВТ1!K25+'СР 1'!K26+'ЧТ 1'!K27+'ПТ 1'!K25+'СБ 1'!K28+[1]Итого!K11</f>
        <v>92.15</v>
      </c>
      <c r="L10" s="95">
        <f>ПН1!L24+ВТ1!L25+'СР 1'!L26+'ЧТ 1'!L27+'ПТ 1'!L25+'СБ 1'!L28+[1]Итого!L11</f>
        <v>7.4400000000000013</v>
      </c>
      <c r="M10" s="95">
        <f>ПН1!M24+ВТ1!M25+'СР 1'!M26+'ЧТ 1'!M27+'ПТ 1'!M25+'СБ 1'!M28+[1]Итого!M11</f>
        <v>1794.4</v>
      </c>
      <c r="N10" s="95">
        <f>ПН1!N24+ВТ1!N25+'СР 1'!N26+'ЧТ 1'!N27+'ПТ 1'!N25+'СБ 1'!N28+[1]Итого!N11</f>
        <v>1850.1999999999998</v>
      </c>
      <c r="O10" s="95">
        <f>ПН1!O24+ВТ1!O25+'СР 1'!O26+'ЧТ 1'!O27+'ПТ 1'!O25+'СБ 1'!O28+[1]Итого!O11</f>
        <v>5158.6000000000004</v>
      </c>
      <c r="P10" s="95">
        <f>ПН1!P24+ВТ1!P25+'СР 1'!P26+'ЧТ 1'!P27+'ПТ 1'!P25+'СБ 1'!P28+[1]Итого!P11</f>
        <v>90.1</v>
      </c>
      <c r="Q10" s="95">
        <f>ПН1!Q24+ВТ1!Q25+'СР 1'!Q26+'ЧТ 1'!Q27+'ПТ 1'!Q25+'СБ 1'!Q28+[1]Итого!Q11</f>
        <v>47.730000000000004</v>
      </c>
      <c r="R10" s="95">
        <f>ПН1!R24+ВТ1!R25+'СР 1'!R26+'ЧТ 1'!R27+'ПТ 1'!R25+'СБ 1'!R28+[1]Итого!R11</f>
        <v>2129.5</v>
      </c>
    </row>
    <row r="11" spans="1:18" x14ac:dyDescent="0.2">
      <c r="A11" s="93" t="s">
        <v>168</v>
      </c>
      <c r="B11" s="94"/>
      <c r="C11" s="94"/>
      <c r="D11" s="95">
        <f>D10/12</f>
        <v>30.541666666666668</v>
      </c>
      <c r="E11" s="95">
        <f t="shared" ref="E11:R11" si="1">E10/12</f>
        <v>32.274999999999999</v>
      </c>
      <c r="F11" s="95">
        <f t="shared" si="1"/>
        <v>124.15833333333332</v>
      </c>
      <c r="G11" s="95">
        <f t="shared" si="1"/>
        <v>907.94999999999993</v>
      </c>
      <c r="H11" s="95">
        <f t="shared" si="1"/>
        <v>1.0470833333333334</v>
      </c>
      <c r="I11" s="95">
        <f t="shared" si="1"/>
        <v>36.168333333333329</v>
      </c>
      <c r="J11" s="95">
        <f t="shared" si="1"/>
        <v>9.1516666666666655</v>
      </c>
      <c r="K11" s="95">
        <f t="shared" si="1"/>
        <v>7.6791666666666671</v>
      </c>
      <c r="L11" s="95">
        <f t="shared" si="1"/>
        <v>0.62000000000000011</v>
      </c>
      <c r="M11" s="95">
        <f t="shared" si="1"/>
        <v>149.53333333333333</v>
      </c>
      <c r="N11" s="95">
        <f t="shared" si="1"/>
        <v>154.18333333333331</v>
      </c>
      <c r="O11" s="95">
        <f t="shared" si="1"/>
        <v>429.88333333333338</v>
      </c>
      <c r="P11" s="95">
        <f t="shared" si="1"/>
        <v>7.5083333333333329</v>
      </c>
      <c r="Q11" s="95">
        <f t="shared" si="1"/>
        <v>3.9775000000000005</v>
      </c>
      <c r="R11" s="95">
        <f t="shared" si="1"/>
        <v>177.45833333333334</v>
      </c>
    </row>
    <row r="12" spans="1:18" x14ac:dyDescent="0.2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x14ac:dyDescent="0.2">
      <c r="A13" s="92" t="s">
        <v>114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x14ac:dyDescent="0.2">
      <c r="A14" s="93" t="s">
        <v>167</v>
      </c>
      <c r="B14" s="94"/>
      <c r="C14" s="94"/>
      <c r="D14" s="95">
        <f>ПН1!D30+ВТ1!D30+'СР 1'!D33+'ЧТ 1'!D33+'ПТ 1'!D31+'СБ 1'!D35+[1]Итого!D16</f>
        <v>146.30000000000001</v>
      </c>
      <c r="E14" s="95">
        <f>ПН1!E30+ВТ1!E30+'СР 1'!E33+'ЧТ 1'!E33+'ПТ 1'!E31+'СБ 1'!E35+[1]Итого!E16</f>
        <v>198.20000000000002</v>
      </c>
      <c r="F14" s="95">
        <f>ПН1!F30+ВТ1!F30+'СР 1'!F33+'ЧТ 1'!F33+'ПТ 1'!F31+'СБ 1'!F35+[1]Итого!F16</f>
        <v>496.20000000000005</v>
      </c>
      <c r="G14" s="95">
        <f>ПН1!G30+ВТ1!G30+'СР 1'!G33+'ЧТ 1'!G33+'ПТ 1'!G31+'СБ 1'!G35+[1]Итого!G16</f>
        <v>4372.8999999999996</v>
      </c>
      <c r="H14" s="95">
        <f>ПН1!H30+ВТ1!H30+'СР 1'!H33+'ЧТ 1'!H33+'ПТ 1'!H31+'СБ 1'!H35+[1]Итого!H16</f>
        <v>2.08</v>
      </c>
      <c r="I14" s="95">
        <f>ПН1!I30+ВТ1!I30+'СР 1'!I33+'ЧТ 1'!I33+'ПТ 1'!I31+'СБ 1'!I35+[1]Итого!I16</f>
        <v>52.92</v>
      </c>
      <c r="J14" s="95">
        <f>ПН1!J30+ВТ1!J30+'СР 1'!J33+'ЧТ 1'!J33+'ПТ 1'!J31+'СБ 1'!J35+[1]Итого!J16</f>
        <v>384.96000000000004</v>
      </c>
      <c r="K14" s="95">
        <f>ПН1!K30+ВТ1!K30+'СР 1'!K33+'ЧТ 1'!K33+'ПТ 1'!K31+'СБ 1'!K35+[1]Итого!K16</f>
        <v>21.4</v>
      </c>
      <c r="L14" s="95">
        <f>ПН1!L30+ВТ1!L30+'СР 1'!L33+'ЧТ 1'!L33+'ПТ 1'!L31+'СБ 1'!L35+[1]Итого!L16</f>
        <v>2.9600000000000004</v>
      </c>
      <c r="M14" s="95">
        <f>ПН1!M30+ВТ1!M30+'СР 1'!M33+'ЧТ 1'!M33+'ПТ 1'!M31+'СБ 1'!M35+[1]Итого!M16</f>
        <v>3950.4</v>
      </c>
      <c r="N14" s="95">
        <f>ПН1!N30+ВТ1!N30+'СР 1'!N33+'ЧТ 1'!N33+'ПТ 1'!N31+'СБ 1'!N35+[1]Итого!N16</f>
        <v>503.00000000000006</v>
      </c>
      <c r="O14" s="95">
        <f>ПН1!O30+ВТ1!O30+'СР 1'!O33+'ЧТ 1'!O33+'ПТ 1'!O31+'СБ 1'!O35+[1]Итого!O16</f>
        <v>2797.2</v>
      </c>
      <c r="P14" s="95">
        <f>ПН1!P30+ВТ1!P30+'СР 1'!P33+'ЧТ 1'!P33+'ПТ 1'!P31+'СБ 1'!P35+[1]Итого!P16</f>
        <v>28.4</v>
      </c>
      <c r="Q14" s="95">
        <f>ПН1!Q30+ВТ1!Q30+'СР 1'!Q33+'ЧТ 1'!Q33+'ПТ 1'!Q31+'СБ 1'!Q35+[1]Итого!Q16</f>
        <v>14.000000000000004</v>
      </c>
      <c r="R14" s="95">
        <f>ПН1!R30+ВТ1!R30+'СР 1'!R33+'ЧТ 1'!R33+'ПТ 1'!R31+'СБ 1'!R35+[1]Итого!R16</f>
        <v>373.80000000000007</v>
      </c>
    </row>
    <row r="15" spans="1:18" x14ac:dyDescent="0.2">
      <c r="A15" s="93" t="s">
        <v>168</v>
      </c>
      <c r="B15" s="94"/>
      <c r="C15" s="94"/>
      <c r="D15" s="95">
        <f>D14/12</f>
        <v>12.191666666666668</v>
      </c>
      <c r="E15" s="95">
        <f t="shared" ref="E15:R15" si="2">E14/12</f>
        <v>16.516666666666669</v>
      </c>
      <c r="F15" s="95">
        <f t="shared" si="2"/>
        <v>41.35</v>
      </c>
      <c r="G15" s="95">
        <f t="shared" si="2"/>
        <v>364.4083333333333</v>
      </c>
      <c r="H15" s="95">
        <f t="shared" si="2"/>
        <v>0.17333333333333334</v>
      </c>
      <c r="I15" s="95">
        <f t="shared" si="2"/>
        <v>4.41</v>
      </c>
      <c r="J15" s="95">
        <f t="shared" si="2"/>
        <v>32.080000000000005</v>
      </c>
      <c r="K15" s="95">
        <f t="shared" si="2"/>
        <v>1.7833333333333332</v>
      </c>
      <c r="L15" s="95">
        <f t="shared" si="2"/>
        <v>0.2466666666666667</v>
      </c>
      <c r="M15" s="95">
        <f t="shared" si="2"/>
        <v>329.2</v>
      </c>
      <c r="N15" s="95">
        <f t="shared" si="2"/>
        <v>41.916666666666671</v>
      </c>
      <c r="O15" s="95">
        <f t="shared" si="2"/>
        <v>233.1</v>
      </c>
      <c r="P15" s="95">
        <f t="shared" si="2"/>
        <v>2.3666666666666667</v>
      </c>
      <c r="Q15" s="95">
        <f t="shared" si="2"/>
        <v>1.166666666666667</v>
      </c>
      <c r="R15" s="95">
        <f t="shared" si="2"/>
        <v>31.150000000000006</v>
      </c>
    </row>
    <row r="17" spans="1:18" x14ac:dyDescent="0.2">
      <c r="A17" s="103" t="s">
        <v>169</v>
      </c>
      <c r="D17" s="102">
        <f>D7+D11+D15</f>
        <v>67.375</v>
      </c>
      <c r="E17" s="102">
        <f t="shared" ref="E17:R17" si="3">E7+E11+E15</f>
        <v>75.358333333333334</v>
      </c>
      <c r="F17" s="102">
        <f t="shared" si="3"/>
        <v>250.09166666666664</v>
      </c>
      <c r="G17" s="102">
        <f t="shared" si="3"/>
        <v>1947.4583333333333</v>
      </c>
      <c r="H17" s="102">
        <f t="shared" si="3"/>
        <v>1.6133333333333333</v>
      </c>
      <c r="I17" s="102">
        <f t="shared" si="3"/>
        <v>53.89</v>
      </c>
      <c r="J17" s="102">
        <f t="shared" si="3"/>
        <v>89.417500000000004</v>
      </c>
      <c r="K17" s="102">
        <f t="shared" si="3"/>
        <v>13.146666666666667</v>
      </c>
      <c r="L17" s="102">
        <f t="shared" si="3"/>
        <v>1.2125000000000004</v>
      </c>
      <c r="M17" s="102">
        <f t="shared" si="3"/>
        <v>744.76666666666665</v>
      </c>
      <c r="N17" s="102">
        <f t="shared" si="3"/>
        <v>271.06666666666666</v>
      </c>
      <c r="O17" s="102">
        <f t="shared" si="3"/>
        <v>1032.3083333333334</v>
      </c>
      <c r="P17" s="102">
        <f t="shared" si="3"/>
        <v>14.354166666666668</v>
      </c>
      <c r="Q17" s="102">
        <f t="shared" si="3"/>
        <v>7.4575000000000005</v>
      </c>
      <c r="R17" s="102">
        <f t="shared" si="3"/>
        <v>300.375</v>
      </c>
    </row>
    <row r="19" spans="1:18" x14ac:dyDescent="0.2">
      <c r="A19" s="103" t="s">
        <v>170</v>
      </c>
    </row>
    <row r="20" spans="1:18" ht="88.5" customHeight="1" x14ac:dyDescent="0.2">
      <c r="A20" s="118" t="s">
        <v>171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</sheetData>
  <mergeCells count="10">
    <mergeCell ref="A20:K20"/>
    <mergeCell ref="G1:G2"/>
    <mergeCell ref="H1:L1"/>
    <mergeCell ref="M1:R1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scale="88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topLeftCell="A61" workbookViewId="0">
      <selection activeCell="J88" sqref="J88"/>
    </sheetView>
  </sheetViews>
  <sheetFormatPr defaultRowHeight="12.75" outlineLevelRow="1" x14ac:dyDescent="0.2"/>
  <sheetData>
    <row r="1" spans="1:18" s="4" customFormat="1" ht="15" x14ac:dyDescent="0.2">
      <c r="A1" s="25" t="s">
        <v>76</v>
      </c>
      <c r="C1" s="23"/>
    </row>
    <row r="2" spans="1:18" s="4" customFormat="1" x14ac:dyDescent="0.2">
      <c r="A2" s="26"/>
      <c r="C2" s="23"/>
    </row>
    <row r="3" spans="1:18" s="4" customFormat="1" outlineLevel="1" x14ac:dyDescent="0.2">
      <c r="A3" s="27" t="s">
        <v>32</v>
      </c>
      <c r="C3" s="23"/>
    </row>
    <row r="4" spans="1:18" s="24" customFormat="1" outlineLevel="1" x14ac:dyDescent="0.2">
      <c r="A4" s="55">
        <v>1</v>
      </c>
      <c r="B4" s="8">
        <v>2</v>
      </c>
      <c r="C4" s="8">
        <v>3</v>
      </c>
      <c r="D4" s="8">
        <v>5</v>
      </c>
      <c r="E4" s="8">
        <v>7</v>
      </c>
      <c r="F4" s="8">
        <v>9</v>
      </c>
      <c r="G4" s="8"/>
      <c r="H4" s="8">
        <v>14</v>
      </c>
      <c r="I4" s="8">
        <v>15</v>
      </c>
      <c r="J4" s="8">
        <v>16</v>
      </c>
      <c r="K4" s="8">
        <v>17</v>
      </c>
      <c r="L4" s="8"/>
      <c r="M4" s="8">
        <v>18</v>
      </c>
      <c r="N4" s="8">
        <v>19</v>
      </c>
      <c r="O4" s="8">
        <v>20</v>
      </c>
      <c r="P4" s="8">
        <v>21</v>
      </c>
      <c r="Q4" s="8"/>
      <c r="R4" s="8"/>
    </row>
    <row r="5" spans="1:18" s="4" customFormat="1" outlineLevel="1" x14ac:dyDescent="0.2">
      <c r="A5" s="5">
        <v>175</v>
      </c>
      <c r="B5" s="17" t="s">
        <v>58</v>
      </c>
      <c r="C5" s="6">
        <v>200</v>
      </c>
      <c r="D5" s="33">
        <v>3.3</v>
      </c>
      <c r="E5" s="33">
        <v>8.6</v>
      </c>
      <c r="F5" s="33">
        <v>23.2</v>
      </c>
      <c r="G5" s="33"/>
      <c r="H5" s="33">
        <v>0.4</v>
      </c>
      <c r="I5" s="33">
        <v>1.9</v>
      </c>
      <c r="J5" s="33">
        <v>71.599999999999994</v>
      </c>
      <c r="K5" s="33">
        <v>0.4</v>
      </c>
      <c r="L5" s="33"/>
      <c r="M5" s="33">
        <v>92.3</v>
      </c>
      <c r="N5" s="33">
        <v>108.4</v>
      </c>
      <c r="O5" s="33">
        <v>26.7</v>
      </c>
      <c r="P5" s="33">
        <v>1.3</v>
      </c>
      <c r="Q5" s="33"/>
      <c r="R5" s="33"/>
    </row>
    <row r="6" spans="1:18" s="4" customFormat="1" outlineLevel="1" x14ac:dyDescent="0.2">
      <c r="A6" s="55">
        <v>14</v>
      </c>
      <c r="B6" s="9" t="s">
        <v>2</v>
      </c>
      <c r="C6" s="28">
        <v>10</v>
      </c>
      <c r="D6" s="29">
        <v>0.1</v>
      </c>
      <c r="E6" s="29">
        <v>7.2</v>
      </c>
      <c r="F6" s="29" t="e">
        <f>SUM(#REF!)</f>
        <v>#REF!</v>
      </c>
      <c r="G6" s="29"/>
      <c r="H6" s="29">
        <v>0</v>
      </c>
      <c r="I6" s="29"/>
      <c r="J6" s="29">
        <v>40</v>
      </c>
      <c r="K6" s="29">
        <v>0.1</v>
      </c>
      <c r="L6" s="29"/>
      <c r="M6" s="29">
        <v>2.4</v>
      </c>
      <c r="N6" s="29">
        <v>3</v>
      </c>
      <c r="O6" s="29"/>
      <c r="P6" s="29"/>
      <c r="Q6" s="29"/>
      <c r="R6" s="29"/>
    </row>
    <row r="7" spans="1:18" s="4" customFormat="1" outlineLevel="1" x14ac:dyDescent="0.2">
      <c r="A7" s="55">
        <v>15</v>
      </c>
      <c r="B7" s="9" t="s">
        <v>1</v>
      </c>
      <c r="C7" s="28">
        <v>30</v>
      </c>
      <c r="D7" s="29">
        <v>6.96</v>
      </c>
      <c r="E7" s="29">
        <v>8.85</v>
      </c>
      <c r="F7" s="29" t="e">
        <f>SUM(#REF!)</f>
        <v>#REF!</v>
      </c>
      <c r="G7" s="29"/>
      <c r="H7" s="29">
        <v>0.01</v>
      </c>
      <c r="I7" s="29">
        <v>0.21</v>
      </c>
      <c r="J7" s="29">
        <v>78</v>
      </c>
      <c r="K7" s="29">
        <v>0.15</v>
      </c>
      <c r="L7" s="29"/>
      <c r="M7" s="29">
        <v>264</v>
      </c>
      <c r="N7" s="29">
        <v>150</v>
      </c>
      <c r="O7" s="29">
        <v>10.5</v>
      </c>
      <c r="P7" s="29">
        <v>0.3</v>
      </c>
      <c r="Q7" s="29"/>
      <c r="R7" s="29"/>
    </row>
    <row r="8" spans="1:18" s="4" customFormat="1" outlineLevel="1" x14ac:dyDescent="0.2">
      <c r="A8" s="5"/>
      <c r="B8" s="17"/>
      <c r="C8" s="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s="4" customFormat="1" outlineLevel="1" x14ac:dyDescent="0.2">
      <c r="A9" s="5">
        <v>377</v>
      </c>
      <c r="B9" s="17" t="s">
        <v>33</v>
      </c>
      <c r="C9" s="6" t="s">
        <v>107</v>
      </c>
      <c r="D9" s="33">
        <v>0.53</v>
      </c>
      <c r="E9" s="33"/>
      <c r="F9" s="33">
        <v>9.8699999999999992</v>
      </c>
      <c r="G9" s="33"/>
      <c r="H9" s="33"/>
      <c r="I9" s="33">
        <v>2.13</v>
      </c>
      <c r="J9" s="33"/>
      <c r="K9" s="33"/>
      <c r="L9" s="33"/>
      <c r="M9" s="33">
        <v>15.33</v>
      </c>
      <c r="N9" s="33">
        <v>23.2</v>
      </c>
      <c r="O9" s="33">
        <v>12.27</v>
      </c>
      <c r="P9" s="33">
        <v>2.13</v>
      </c>
      <c r="Q9" s="33"/>
      <c r="R9" s="33"/>
    </row>
    <row r="10" spans="1:18" s="4" customFormat="1" outlineLevel="1" x14ac:dyDescent="0.2">
      <c r="A10" s="5" t="s">
        <v>4</v>
      </c>
      <c r="B10" s="17" t="s">
        <v>5</v>
      </c>
      <c r="C10" s="28">
        <v>60</v>
      </c>
      <c r="D10" s="29">
        <v>4.74</v>
      </c>
      <c r="E10" s="29">
        <v>0.60000000000000009</v>
      </c>
      <c r="F10" s="29">
        <v>28.98</v>
      </c>
      <c r="G10" s="29"/>
      <c r="H10" s="29">
        <v>0.06</v>
      </c>
      <c r="I10" s="29">
        <v>0</v>
      </c>
      <c r="J10" s="29">
        <v>0</v>
      </c>
      <c r="K10" s="29">
        <v>0.78</v>
      </c>
      <c r="L10" s="29"/>
      <c r="M10" s="29">
        <v>13.799999999999999</v>
      </c>
      <c r="N10" s="29">
        <v>52.199999999999996</v>
      </c>
      <c r="O10" s="29">
        <v>19.799999999999997</v>
      </c>
      <c r="P10" s="29">
        <v>0.66000000000000014</v>
      </c>
      <c r="Q10" s="29"/>
      <c r="R10" s="29"/>
    </row>
    <row r="11" spans="1:18" s="4" customFormat="1" outlineLevel="1" x14ac:dyDescent="0.2">
      <c r="A11" s="5"/>
      <c r="B11" s="11" t="s">
        <v>81</v>
      </c>
      <c r="C11" s="6"/>
      <c r="D11" s="33">
        <f>SUM(D5:D10)</f>
        <v>15.629999999999999</v>
      </c>
      <c r="E11" s="33">
        <f>SUM(E5:E10)</f>
        <v>25.25</v>
      </c>
      <c r="F11" s="33" t="e">
        <f>SUM(F5:F10)</f>
        <v>#REF!</v>
      </c>
      <c r="G11" s="33"/>
      <c r="H11" s="33">
        <f>SUM(H5:H10)</f>
        <v>0.47000000000000003</v>
      </c>
      <c r="I11" s="33">
        <f>SUM(I5:I10)</f>
        <v>4.24</v>
      </c>
      <c r="J11" s="33">
        <f>SUM(J5:J10)</f>
        <v>189.6</v>
      </c>
      <c r="K11" s="33">
        <f>SUM(K5:K10)</f>
        <v>1.4300000000000002</v>
      </c>
      <c r="L11" s="33"/>
      <c r="M11" s="33">
        <f>SUM(M5:M10)</f>
        <v>387.83</v>
      </c>
      <c r="N11" s="33">
        <f>SUM(N5:N10)</f>
        <v>336.79999999999995</v>
      </c>
      <c r="O11" s="33">
        <f>SUM(O5:O10)</f>
        <v>69.27</v>
      </c>
      <c r="P11" s="33">
        <f>SUM(P5:P10)</f>
        <v>4.3900000000000006</v>
      </c>
      <c r="Q11" s="33"/>
      <c r="R11" s="33"/>
    </row>
    <row r="12" spans="1:18" s="4" customFormat="1" outlineLevel="1" x14ac:dyDescent="0.2">
      <c r="A12" s="26"/>
      <c r="C12" s="2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4" customFormat="1" outlineLevel="1" x14ac:dyDescent="0.2">
      <c r="A13" s="31" t="s">
        <v>21</v>
      </c>
      <c r="C13" s="2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s="24" customFormat="1" outlineLevel="1" x14ac:dyDescent="0.2">
      <c r="A14" s="55">
        <v>1</v>
      </c>
      <c r="B14" s="8">
        <v>2</v>
      </c>
      <c r="C14" s="8">
        <v>3</v>
      </c>
      <c r="D14" s="8">
        <v>5</v>
      </c>
      <c r="E14" s="8">
        <v>7</v>
      </c>
      <c r="F14" s="8">
        <v>9</v>
      </c>
      <c r="G14" s="8"/>
      <c r="H14" s="8">
        <v>14</v>
      </c>
      <c r="I14" s="8">
        <v>15</v>
      </c>
      <c r="J14" s="8">
        <v>16</v>
      </c>
      <c r="K14" s="8">
        <v>17</v>
      </c>
      <c r="L14" s="8"/>
      <c r="M14" s="8">
        <v>18</v>
      </c>
      <c r="N14" s="8">
        <v>19</v>
      </c>
      <c r="O14" s="8">
        <v>20</v>
      </c>
      <c r="P14" s="8">
        <v>21</v>
      </c>
      <c r="Q14" s="8"/>
      <c r="R14" s="8"/>
    </row>
    <row r="15" spans="1:18" s="4" customFormat="1" outlineLevel="1" x14ac:dyDescent="0.2">
      <c r="A15" s="5">
        <v>54</v>
      </c>
      <c r="B15" s="17" t="s">
        <v>55</v>
      </c>
      <c r="C15" s="6">
        <v>100</v>
      </c>
      <c r="D15" s="33">
        <v>1.31</v>
      </c>
      <c r="E15" s="33">
        <v>7.16</v>
      </c>
      <c r="F15" s="33">
        <v>12.11</v>
      </c>
      <c r="G15" s="33"/>
      <c r="H15" s="33">
        <v>0.02</v>
      </c>
      <c r="I15" s="33">
        <v>8.56</v>
      </c>
      <c r="J15" s="33"/>
      <c r="K15" s="33">
        <v>2.3199999999999998</v>
      </c>
      <c r="L15" s="33"/>
      <c r="M15" s="33">
        <v>34.4</v>
      </c>
      <c r="N15" s="33">
        <v>37.130000000000003</v>
      </c>
      <c r="O15" s="33">
        <v>19.7</v>
      </c>
      <c r="P15" s="33">
        <v>1.72</v>
      </c>
      <c r="Q15" s="33"/>
      <c r="R15" s="33"/>
    </row>
    <row r="16" spans="1:18" s="4" customFormat="1" outlineLevel="1" x14ac:dyDescent="0.2">
      <c r="A16" s="5">
        <v>99</v>
      </c>
      <c r="B16" s="17" t="s">
        <v>35</v>
      </c>
      <c r="C16" s="6">
        <v>300</v>
      </c>
      <c r="D16" s="33">
        <v>2.73</v>
      </c>
      <c r="E16" s="33">
        <v>2.79</v>
      </c>
      <c r="F16" s="33">
        <v>13.5</v>
      </c>
      <c r="G16" s="33"/>
      <c r="H16" s="33">
        <v>0.09</v>
      </c>
      <c r="I16" s="33">
        <v>12.75</v>
      </c>
      <c r="J16" s="33"/>
      <c r="K16" s="33">
        <v>2.91</v>
      </c>
      <c r="L16" s="33"/>
      <c r="M16" s="33">
        <v>51.9</v>
      </c>
      <c r="N16" s="33">
        <v>225.9</v>
      </c>
      <c r="O16" s="33">
        <v>33</v>
      </c>
      <c r="P16" s="33">
        <v>0.99</v>
      </c>
      <c r="Q16" s="33"/>
      <c r="R16" s="33"/>
    </row>
    <row r="17" spans="1:18" s="4" customFormat="1" outlineLevel="1" x14ac:dyDescent="0.2">
      <c r="A17" s="5">
        <v>229</v>
      </c>
      <c r="B17" s="17" t="s">
        <v>84</v>
      </c>
      <c r="C17" s="6">
        <v>120</v>
      </c>
      <c r="D17" s="33">
        <v>18.2</v>
      </c>
      <c r="E17" s="33">
        <v>1.8</v>
      </c>
      <c r="F17" s="33">
        <v>2.25</v>
      </c>
      <c r="G17" s="33"/>
      <c r="H17" s="33">
        <v>0.12</v>
      </c>
      <c r="I17" s="33">
        <v>1.8</v>
      </c>
      <c r="J17" s="33">
        <v>22.2</v>
      </c>
      <c r="K17" s="33">
        <v>2.2200000000000002</v>
      </c>
      <c r="L17" s="33"/>
      <c r="M17" s="33">
        <v>43.2</v>
      </c>
      <c r="N17" s="33">
        <v>265.39999999999998</v>
      </c>
      <c r="O17" s="33">
        <v>42.8</v>
      </c>
      <c r="P17" s="33">
        <v>0.82</v>
      </c>
      <c r="Q17" s="33"/>
      <c r="R17" s="33"/>
    </row>
    <row r="18" spans="1:18" s="4" customFormat="1" outlineLevel="1" x14ac:dyDescent="0.2">
      <c r="A18" s="5">
        <v>304</v>
      </c>
      <c r="B18" s="17" t="s">
        <v>36</v>
      </c>
      <c r="C18" s="6">
        <v>200</v>
      </c>
      <c r="D18" s="33">
        <v>4.8899999999999997</v>
      </c>
      <c r="E18" s="33">
        <v>7.23</v>
      </c>
      <c r="F18" s="33">
        <v>48.89</v>
      </c>
      <c r="G18" s="33"/>
      <c r="H18" s="33">
        <v>0.03</v>
      </c>
      <c r="I18" s="33"/>
      <c r="J18" s="33">
        <v>36</v>
      </c>
      <c r="K18" s="33">
        <v>0.8</v>
      </c>
      <c r="L18" s="33"/>
      <c r="M18" s="33">
        <v>3.48</v>
      </c>
      <c r="N18" s="33">
        <v>82</v>
      </c>
      <c r="O18" s="33">
        <v>25.34</v>
      </c>
      <c r="P18" s="33">
        <v>0.7</v>
      </c>
      <c r="Q18" s="33"/>
      <c r="R18" s="33"/>
    </row>
    <row r="19" spans="1:18" s="4" customFormat="1" outlineLevel="1" x14ac:dyDescent="0.2">
      <c r="A19" s="5">
        <v>388</v>
      </c>
      <c r="B19" s="17" t="s">
        <v>37</v>
      </c>
      <c r="C19" s="6">
        <v>200</v>
      </c>
      <c r="D19" s="33">
        <v>0.4</v>
      </c>
      <c r="E19" s="33">
        <v>0.27</v>
      </c>
      <c r="F19" s="33">
        <v>17.2</v>
      </c>
      <c r="G19" s="33"/>
      <c r="H19" s="33">
        <v>0.01</v>
      </c>
      <c r="I19" s="33">
        <v>100</v>
      </c>
      <c r="J19" s="33"/>
      <c r="K19" s="33"/>
      <c r="L19" s="33"/>
      <c r="M19" s="33">
        <v>7.73</v>
      </c>
      <c r="N19" s="33">
        <v>2.13</v>
      </c>
      <c r="O19" s="33">
        <v>2.67</v>
      </c>
      <c r="P19" s="33">
        <v>0.53</v>
      </c>
      <c r="Q19" s="33"/>
      <c r="R19" s="33"/>
    </row>
    <row r="20" spans="1:18" s="4" customFormat="1" x14ac:dyDescent="0.2">
      <c r="A20" s="5">
        <v>447</v>
      </c>
      <c r="B20" s="19" t="s">
        <v>71</v>
      </c>
      <c r="C20" s="6">
        <v>50</v>
      </c>
      <c r="D20" s="33">
        <v>7.23</v>
      </c>
      <c r="E20" s="33">
        <v>9.14</v>
      </c>
      <c r="F20" s="33">
        <v>25.41</v>
      </c>
      <c r="G20" s="33"/>
      <c r="H20" s="33">
        <v>0.03</v>
      </c>
      <c r="I20" s="33">
        <v>0.05</v>
      </c>
      <c r="J20" s="33">
        <v>71.180000000000007</v>
      </c>
      <c r="K20" s="33">
        <v>0.42</v>
      </c>
      <c r="L20" s="33"/>
      <c r="M20" s="33">
        <v>26.73</v>
      </c>
      <c r="N20" s="33">
        <v>9.89</v>
      </c>
      <c r="O20" s="33">
        <v>57.23</v>
      </c>
      <c r="P20" s="33">
        <v>0.63</v>
      </c>
      <c r="Q20" s="33"/>
      <c r="R20" s="33"/>
    </row>
    <row r="21" spans="1:18" s="4" customFormat="1" outlineLevel="1" x14ac:dyDescent="0.2">
      <c r="A21" s="5" t="s">
        <v>4</v>
      </c>
      <c r="B21" s="17" t="s">
        <v>23</v>
      </c>
      <c r="C21" s="6">
        <v>60</v>
      </c>
      <c r="D21" s="33">
        <v>3.36</v>
      </c>
      <c r="E21" s="33">
        <v>0.66</v>
      </c>
      <c r="F21" s="33">
        <v>29.64</v>
      </c>
      <c r="G21" s="33"/>
      <c r="H21" s="33">
        <v>7.0000000000000007E-2</v>
      </c>
      <c r="I21" s="33"/>
      <c r="J21" s="33"/>
      <c r="K21" s="33">
        <v>0.54</v>
      </c>
      <c r="L21" s="33"/>
      <c r="M21" s="33">
        <v>13.8</v>
      </c>
      <c r="N21" s="33">
        <v>63.6</v>
      </c>
      <c r="O21" s="33">
        <v>15</v>
      </c>
      <c r="P21" s="33">
        <v>1.86</v>
      </c>
      <c r="Q21" s="33"/>
      <c r="R21" s="33"/>
    </row>
    <row r="22" spans="1:18" s="4" customFormat="1" x14ac:dyDescent="0.2">
      <c r="A22" s="5">
        <v>338</v>
      </c>
      <c r="B22" s="17" t="s">
        <v>66</v>
      </c>
      <c r="C22" s="6">
        <v>100</v>
      </c>
      <c r="D22" s="33">
        <v>0.39998999999999996</v>
      </c>
      <c r="E22" s="33">
        <v>0.30665900000000001</v>
      </c>
      <c r="F22" s="33">
        <v>10.306409</v>
      </c>
      <c r="G22" s="33"/>
      <c r="H22" s="33">
        <v>2.6665999999999999E-2</v>
      </c>
      <c r="I22" s="33">
        <v>4.9998749999999994</v>
      </c>
      <c r="J22" s="33">
        <v>0</v>
      </c>
      <c r="K22" s="33">
        <v>0.39998999999999996</v>
      </c>
      <c r="L22" s="33"/>
      <c r="M22" s="33">
        <v>18.999524999999998</v>
      </c>
      <c r="N22" s="33">
        <v>15.999599999999999</v>
      </c>
      <c r="O22" s="33">
        <v>11.999699999999999</v>
      </c>
      <c r="P22" s="33">
        <v>2.3066089999999999</v>
      </c>
      <c r="Q22" s="33"/>
      <c r="R22" s="33"/>
    </row>
    <row r="23" spans="1:18" s="4" customFormat="1" outlineLevel="1" x14ac:dyDescent="0.2">
      <c r="A23" s="5"/>
      <c r="B23" s="11" t="s">
        <v>25</v>
      </c>
      <c r="C23" s="6"/>
      <c r="D23" s="33">
        <f>SUM(D15:D22)</f>
        <v>38.51999</v>
      </c>
      <c r="E23" s="33">
        <f>SUM(E15:E22)</f>
        <v>29.356659000000001</v>
      </c>
      <c r="F23" s="33">
        <f>SUM(F15:F22)</f>
        <v>159.306409</v>
      </c>
      <c r="G23" s="33"/>
      <c r="H23" s="33">
        <f>SUM(H15:H22)</f>
        <v>0.39666600000000007</v>
      </c>
      <c r="I23" s="33">
        <f>SUM(I15:I22)</f>
        <v>128.159875</v>
      </c>
      <c r="J23" s="33">
        <f>SUM(J15:J22)</f>
        <v>129.38</v>
      </c>
      <c r="K23" s="33">
        <f>SUM(K15:K22)</f>
        <v>9.6099900000000016</v>
      </c>
      <c r="L23" s="33"/>
      <c r="M23" s="33">
        <f>SUM(M15:M22)</f>
        <v>200.23952499999999</v>
      </c>
      <c r="N23" s="33">
        <f>SUM(N15:N22)</f>
        <v>702.04960000000005</v>
      </c>
      <c r="O23" s="33">
        <f>SUM(O15:O22)</f>
        <v>207.7397</v>
      </c>
      <c r="P23" s="33">
        <f>SUM(P15:P22)</f>
        <v>9.5566089999999999</v>
      </c>
      <c r="Q23" s="33"/>
      <c r="R23" s="33"/>
    </row>
    <row r="24" spans="1:18" s="4" customFormat="1" ht="15" outlineLevel="1" x14ac:dyDescent="0.2">
      <c r="A24" s="5"/>
      <c r="B24" s="10" t="s">
        <v>26</v>
      </c>
      <c r="C24" s="6"/>
      <c r="D24" s="15">
        <f>D23+D11</f>
        <v>54.149990000000003</v>
      </c>
      <c r="E24" s="15">
        <f>E23+E11</f>
        <v>54.606659000000001</v>
      </c>
      <c r="F24" s="15" t="e">
        <f>F23+F11</f>
        <v>#REF!</v>
      </c>
      <c r="G24" s="15"/>
      <c r="H24" s="15">
        <f>H23+H11</f>
        <v>0.86666600000000016</v>
      </c>
      <c r="I24" s="15">
        <f>I23+I11</f>
        <v>132.39987500000001</v>
      </c>
      <c r="J24" s="15">
        <f>J23+J11</f>
        <v>318.98</v>
      </c>
      <c r="K24" s="15">
        <f>K23+K11</f>
        <v>11.039990000000001</v>
      </c>
      <c r="L24" s="15"/>
      <c r="M24" s="15">
        <f>M23+M11</f>
        <v>588.069525</v>
      </c>
      <c r="N24" s="15">
        <f>N23+N11</f>
        <v>1038.8496</v>
      </c>
      <c r="O24" s="15">
        <f>O23+O11</f>
        <v>277.00970000000001</v>
      </c>
      <c r="P24" s="15">
        <f>P23+P11</f>
        <v>13.946609</v>
      </c>
      <c r="Q24" s="15"/>
      <c r="R24" s="15"/>
    </row>
    <row r="25" spans="1:18" s="4" customFormat="1" x14ac:dyDescent="0.2">
      <c r="A25" s="26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4" customFormat="1" ht="15" x14ac:dyDescent="0.2">
      <c r="A26" s="25" t="s">
        <v>77</v>
      </c>
      <c r="C26" s="2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s="4" customFormat="1" x14ac:dyDescent="0.2">
      <c r="A27" s="26"/>
      <c r="C27" s="2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4" customFormat="1" outlineLevel="1" x14ac:dyDescent="0.2">
      <c r="A28" s="27" t="s">
        <v>32</v>
      </c>
      <c r="C28" s="2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24" customFormat="1" outlineLevel="1" x14ac:dyDescent="0.2">
      <c r="A29" s="55">
        <v>1</v>
      </c>
      <c r="B29" s="8">
        <v>2</v>
      </c>
      <c r="C29" s="8">
        <v>3</v>
      </c>
      <c r="D29" s="8">
        <v>5</v>
      </c>
      <c r="E29" s="8">
        <v>7</v>
      </c>
      <c r="F29" s="8">
        <v>9</v>
      </c>
      <c r="G29" s="8"/>
      <c r="H29" s="8">
        <v>14</v>
      </c>
      <c r="I29" s="8">
        <v>15</v>
      </c>
      <c r="J29" s="8">
        <v>16</v>
      </c>
      <c r="K29" s="8">
        <v>17</v>
      </c>
      <c r="L29" s="8"/>
      <c r="M29" s="8">
        <v>18</v>
      </c>
      <c r="N29" s="8">
        <v>19</v>
      </c>
      <c r="O29" s="8">
        <v>20</v>
      </c>
      <c r="P29" s="8">
        <v>21</v>
      </c>
      <c r="Q29" s="8"/>
      <c r="R29" s="8"/>
    </row>
    <row r="30" spans="1:18" s="4" customFormat="1" outlineLevel="1" x14ac:dyDescent="0.2">
      <c r="A30" s="5">
        <v>243</v>
      </c>
      <c r="B30" s="17" t="s">
        <v>38</v>
      </c>
      <c r="C30" s="6">
        <v>98</v>
      </c>
      <c r="D30" s="33">
        <v>8.1</v>
      </c>
      <c r="E30" s="33">
        <v>14.7</v>
      </c>
      <c r="F30" s="33">
        <v>0.78</v>
      </c>
      <c r="G30" s="33"/>
      <c r="H30" s="33"/>
      <c r="I30" s="33"/>
      <c r="J30" s="33"/>
      <c r="K30" s="33">
        <v>0.59</v>
      </c>
      <c r="L30" s="33"/>
      <c r="M30" s="33">
        <v>18.82</v>
      </c>
      <c r="N30" s="33">
        <v>96.63</v>
      </c>
      <c r="O30" s="33">
        <v>10.39</v>
      </c>
      <c r="P30" s="33">
        <v>1.18</v>
      </c>
      <c r="Q30" s="33"/>
      <c r="R30" s="33"/>
    </row>
    <row r="31" spans="1:18" s="4" customFormat="1" outlineLevel="1" x14ac:dyDescent="0.2">
      <c r="A31" s="5">
        <v>321</v>
      </c>
      <c r="B31" s="17" t="s">
        <v>39</v>
      </c>
      <c r="C31" s="6">
        <v>200</v>
      </c>
      <c r="D31" s="33">
        <v>5.8</v>
      </c>
      <c r="E31" s="33">
        <v>4.8</v>
      </c>
      <c r="F31" s="33">
        <v>34.28</v>
      </c>
      <c r="G31" s="33"/>
      <c r="H31" s="33">
        <v>0.08</v>
      </c>
      <c r="I31" s="33">
        <v>43.2</v>
      </c>
      <c r="J31" s="33"/>
      <c r="K31" s="33">
        <v>2.2000000000000002</v>
      </c>
      <c r="L31" s="33"/>
      <c r="M31" s="33">
        <v>151.6</v>
      </c>
      <c r="N31" s="33">
        <v>119</v>
      </c>
      <c r="O31" s="33">
        <v>57.2</v>
      </c>
      <c r="P31" s="33">
        <v>4.5999999999999996</v>
      </c>
      <c r="Q31" s="33"/>
      <c r="R31" s="33"/>
    </row>
    <row r="32" spans="1:18" s="4" customFormat="1" outlineLevel="1" x14ac:dyDescent="0.2">
      <c r="A32" s="5">
        <v>209</v>
      </c>
      <c r="B32" s="17" t="s">
        <v>40</v>
      </c>
      <c r="C32" s="6">
        <v>40</v>
      </c>
      <c r="D32" s="33">
        <v>5.08</v>
      </c>
      <c r="E32" s="33">
        <v>4.5999999999999996</v>
      </c>
      <c r="F32" s="33">
        <v>0.28000000000000003</v>
      </c>
      <c r="G32" s="33"/>
      <c r="H32" s="33">
        <v>0.03</v>
      </c>
      <c r="I32" s="33"/>
      <c r="J32" s="33">
        <v>100</v>
      </c>
      <c r="K32" s="33">
        <v>0.24</v>
      </c>
      <c r="L32" s="33"/>
      <c r="M32" s="33">
        <v>22</v>
      </c>
      <c r="N32" s="33">
        <v>76.8</v>
      </c>
      <c r="O32" s="33">
        <v>4.8</v>
      </c>
      <c r="P32" s="33">
        <v>1</v>
      </c>
      <c r="Q32" s="33"/>
      <c r="R32" s="33"/>
    </row>
    <row r="33" spans="1:18" s="4" customFormat="1" outlineLevel="1" x14ac:dyDescent="0.2">
      <c r="A33" s="5">
        <v>376</v>
      </c>
      <c r="B33" s="17" t="s">
        <v>41</v>
      </c>
      <c r="C33" s="6">
        <v>200</v>
      </c>
      <c r="D33" s="33">
        <v>0.53</v>
      </c>
      <c r="E33" s="33"/>
      <c r="F33" s="33">
        <v>9.4700000000000006</v>
      </c>
      <c r="G33" s="33"/>
      <c r="H33" s="33"/>
      <c r="I33" s="33">
        <v>0.27</v>
      </c>
      <c r="J33" s="33"/>
      <c r="K33" s="33"/>
      <c r="L33" s="33"/>
      <c r="M33" s="33">
        <v>13.6</v>
      </c>
      <c r="N33" s="33">
        <v>22.13</v>
      </c>
      <c r="O33" s="33">
        <v>11.73</v>
      </c>
      <c r="P33" s="33">
        <v>2.13</v>
      </c>
      <c r="Q33" s="33"/>
      <c r="R33" s="33"/>
    </row>
    <row r="34" spans="1:18" s="4" customFormat="1" outlineLevel="1" x14ac:dyDescent="0.2">
      <c r="A34" s="5" t="s">
        <v>4</v>
      </c>
      <c r="B34" s="17" t="s">
        <v>5</v>
      </c>
      <c r="C34" s="6">
        <v>50</v>
      </c>
      <c r="D34" s="33">
        <v>3.95</v>
      </c>
      <c r="E34" s="33">
        <v>0.5</v>
      </c>
      <c r="F34" s="33">
        <v>24.15</v>
      </c>
      <c r="G34" s="33"/>
      <c r="H34" s="33">
        <v>0.05</v>
      </c>
      <c r="I34" s="33"/>
      <c r="J34" s="33"/>
      <c r="K34" s="33">
        <v>0.65</v>
      </c>
      <c r="L34" s="33"/>
      <c r="M34" s="33">
        <v>11.5</v>
      </c>
      <c r="N34" s="33">
        <v>43.5</v>
      </c>
      <c r="O34" s="33">
        <v>16.5</v>
      </c>
      <c r="P34" s="33">
        <v>0.55000000000000004</v>
      </c>
      <c r="Q34" s="33"/>
      <c r="R34" s="33"/>
    </row>
    <row r="35" spans="1:18" s="4" customFormat="1" outlineLevel="1" x14ac:dyDescent="0.2">
      <c r="A35" s="5"/>
      <c r="B35" s="11" t="s">
        <v>81</v>
      </c>
      <c r="C35" s="6"/>
      <c r="D35" s="33">
        <f>SUM(D30:D34)</f>
        <v>23.459999999999997</v>
      </c>
      <c r="E35" s="33">
        <f>SUM(E30:E34)</f>
        <v>24.6</v>
      </c>
      <c r="F35" s="33">
        <f>SUM(F30:F34)</f>
        <v>68.960000000000008</v>
      </c>
      <c r="G35" s="33"/>
      <c r="H35" s="33">
        <f>SUM(H30:H34)</f>
        <v>0.16</v>
      </c>
      <c r="I35" s="33">
        <f>SUM(I30:I34)</f>
        <v>43.470000000000006</v>
      </c>
      <c r="J35" s="33">
        <f>SUM(J30:J34)</f>
        <v>100</v>
      </c>
      <c r="K35" s="33">
        <f>SUM(K30:K34)</f>
        <v>3.68</v>
      </c>
      <c r="L35" s="33"/>
      <c r="M35" s="33">
        <f>SUM(M30:M34)</f>
        <v>217.51999999999998</v>
      </c>
      <c r="N35" s="33">
        <f>SUM(N30:N34)</f>
        <v>358.06</v>
      </c>
      <c r="O35" s="33">
        <f>SUM(O30:O34)</f>
        <v>100.62</v>
      </c>
      <c r="P35" s="33">
        <f>SUM(P30:P34)</f>
        <v>9.4600000000000009</v>
      </c>
      <c r="Q35" s="33"/>
      <c r="R35" s="33"/>
    </row>
    <row r="36" spans="1:18" s="4" customFormat="1" outlineLevel="1" x14ac:dyDescent="0.2">
      <c r="A36" s="26"/>
      <c r="C36" s="2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4" customFormat="1" outlineLevel="1" x14ac:dyDescent="0.2">
      <c r="A37" s="31" t="s">
        <v>21</v>
      </c>
      <c r="C37" s="2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4" customFormat="1" outlineLevel="1" x14ac:dyDescent="0.2">
      <c r="A38" s="55">
        <v>1</v>
      </c>
      <c r="B38" s="8">
        <v>2</v>
      </c>
      <c r="C38" s="8">
        <v>3</v>
      </c>
      <c r="D38" s="8">
        <v>5</v>
      </c>
      <c r="E38" s="8">
        <v>7</v>
      </c>
      <c r="F38" s="8">
        <v>9</v>
      </c>
      <c r="G38" s="8"/>
      <c r="H38" s="8">
        <v>14</v>
      </c>
      <c r="I38" s="8">
        <v>15</v>
      </c>
      <c r="J38" s="8">
        <v>16</v>
      </c>
      <c r="K38" s="8">
        <v>17</v>
      </c>
      <c r="L38" s="8"/>
      <c r="M38" s="8">
        <v>18</v>
      </c>
      <c r="N38" s="8">
        <v>19</v>
      </c>
      <c r="O38" s="8">
        <v>20</v>
      </c>
      <c r="P38" s="8">
        <v>21</v>
      </c>
      <c r="Q38" s="8"/>
      <c r="R38" s="8"/>
    </row>
    <row r="39" spans="1:18" s="4" customFormat="1" outlineLevel="1" x14ac:dyDescent="0.2">
      <c r="A39" s="5">
        <v>20</v>
      </c>
      <c r="B39" s="17" t="s">
        <v>34</v>
      </c>
      <c r="C39" s="6">
        <v>100</v>
      </c>
      <c r="D39" s="33">
        <v>0.67</v>
      </c>
      <c r="E39" s="33">
        <v>6.09</v>
      </c>
      <c r="F39" s="33">
        <v>1.81</v>
      </c>
      <c r="G39" s="33"/>
      <c r="H39" s="33">
        <v>0.03</v>
      </c>
      <c r="I39" s="33">
        <v>6.65</v>
      </c>
      <c r="J39" s="33"/>
      <c r="K39" s="33">
        <v>2.74</v>
      </c>
      <c r="L39" s="33"/>
      <c r="M39" s="33">
        <v>16.149999999999999</v>
      </c>
      <c r="N39" s="33">
        <v>28.62</v>
      </c>
      <c r="O39" s="33">
        <v>13.3</v>
      </c>
      <c r="P39" s="33">
        <v>0.48</v>
      </c>
      <c r="Q39" s="33"/>
      <c r="R39" s="33"/>
    </row>
    <row r="40" spans="1:18" s="4" customFormat="1" outlineLevel="1" x14ac:dyDescent="0.2">
      <c r="A40" s="5">
        <v>82</v>
      </c>
      <c r="B40" s="5" t="s">
        <v>63</v>
      </c>
      <c r="C40" s="6">
        <v>300</v>
      </c>
      <c r="D40" s="33">
        <v>2.19</v>
      </c>
      <c r="E40" s="33">
        <v>5.88</v>
      </c>
      <c r="F40" s="33">
        <v>14.1</v>
      </c>
      <c r="G40" s="33"/>
      <c r="H40" s="33">
        <v>0.06</v>
      </c>
      <c r="I40" s="33">
        <v>12.36</v>
      </c>
      <c r="J40" s="33"/>
      <c r="K40" s="33">
        <v>2.88</v>
      </c>
      <c r="L40" s="33"/>
      <c r="M40" s="33">
        <v>41.34</v>
      </c>
      <c r="N40" s="33">
        <v>63.63</v>
      </c>
      <c r="O40" s="33">
        <v>31.44</v>
      </c>
      <c r="P40" s="33">
        <v>1.41</v>
      </c>
      <c r="Q40" s="33"/>
      <c r="R40" s="33"/>
    </row>
    <row r="41" spans="1:18" s="4" customFormat="1" outlineLevel="1" x14ac:dyDescent="0.2">
      <c r="A41" s="5">
        <v>284</v>
      </c>
      <c r="B41" s="17" t="s">
        <v>70</v>
      </c>
      <c r="C41" s="6">
        <v>300</v>
      </c>
      <c r="D41" s="33">
        <v>21.19</v>
      </c>
      <c r="E41" s="33">
        <v>15.56</v>
      </c>
      <c r="F41" s="33">
        <v>61.25</v>
      </c>
      <c r="G41" s="33"/>
      <c r="H41" s="33">
        <v>0.17</v>
      </c>
      <c r="I41" s="33">
        <v>1.5</v>
      </c>
      <c r="J41" s="33">
        <v>75</v>
      </c>
      <c r="K41" s="33">
        <v>1.1299999999999999</v>
      </c>
      <c r="L41" s="33"/>
      <c r="M41" s="33">
        <v>90.38</v>
      </c>
      <c r="N41" s="33">
        <v>114.38</v>
      </c>
      <c r="O41" s="33">
        <v>70.13</v>
      </c>
      <c r="P41" s="33">
        <v>3</v>
      </c>
      <c r="Q41" s="33"/>
      <c r="R41" s="33"/>
    </row>
    <row r="42" spans="1:18" s="4" customFormat="1" outlineLevel="1" x14ac:dyDescent="0.2">
      <c r="A42" s="5">
        <v>348</v>
      </c>
      <c r="B42" s="9" t="s">
        <v>108</v>
      </c>
      <c r="C42" s="6">
        <v>200</v>
      </c>
      <c r="D42" s="33">
        <v>0.52</v>
      </c>
      <c r="E42" s="33">
        <v>0.18</v>
      </c>
      <c r="F42" s="33">
        <v>24.84</v>
      </c>
      <c r="G42" s="33"/>
      <c r="H42" s="33">
        <v>0.02</v>
      </c>
      <c r="I42" s="33">
        <v>59.4</v>
      </c>
      <c r="J42" s="33"/>
      <c r="K42" s="33">
        <v>0.2</v>
      </c>
      <c r="L42" s="33"/>
      <c r="M42" s="33">
        <v>23.4</v>
      </c>
      <c r="N42" s="33">
        <v>23.4</v>
      </c>
      <c r="O42" s="33">
        <v>17</v>
      </c>
      <c r="P42" s="33">
        <v>60.3</v>
      </c>
      <c r="Q42" s="33"/>
      <c r="R42" s="33"/>
    </row>
    <row r="43" spans="1:18" s="4" customFormat="1" outlineLevel="1" x14ac:dyDescent="0.2">
      <c r="A43" s="5" t="s">
        <v>4</v>
      </c>
      <c r="B43" s="17" t="s">
        <v>5</v>
      </c>
      <c r="C43" s="6">
        <v>30</v>
      </c>
      <c r="D43" s="33">
        <v>2.37</v>
      </c>
      <c r="E43" s="33">
        <v>0.3</v>
      </c>
      <c r="F43" s="33">
        <v>14.49</v>
      </c>
      <c r="G43" s="33"/>
      <c r="H43" s="33">
        <v>0.03</v>
      </c>
      <c r="I43" s="33"/>
      <c r="J43" s="33"/>
      <c r="K43" s="33">
        <v>0.39</v>
      </c>
      <c r="L43" s="33"/>
      <c r="M43" s="33">
        <v>6.9</v>
      </c>
      <c r="N43" s="33">
        <v>26.1</v>
      </c>
      <c r="O43" s="33">
        <v>9.9</v>
      </c>
      <c r="P43" s="33">
        <v>0.33</v>
      </c>
      <c r="Q43" s="33"/>
      <c r="R43" s="33"/>
    </row>
    <row r="44" spans="1:18" s="4" customFormat="1" outlineLevel="1" x14ac:dyDescent="0.2">
      <c r="A44" s="5" t="s">
        <v>4</v>
      </c>
      <c r="B44" s="17" t="s">
        <v>23</v>
      </c>
      <c r="C44" s="6">
        <v>60</v>
      </c>
      <c r="D44" s="33">
        <v>3.36</v>
      </c>
      <c r="E44" s="33">
        <v>0.66</v>
      </c>
      <c r="F44" s="33">
        <v>29.64</v>
      </c>
      <c r="G44" s="33"/>
      <c r="H44" s="33">
        <v>7.0000000000000007E-2</v>
      </c>
      <c r="I44" s="33"/>
      <c r="J44" s="33"/>
      <c r="K44" s="33">
        <v>0.54</v>
      </c>
      <c r="L44" s="33"/>
      <c r="M44" s="33">
        <v>13.8</v>
      </c>
      <c r="N44" s="33">
        <v>63.6</v>
      </c>
      <c r="O44" s="33">
        <v>15</v>
      </c>
      <c r="P44" s="33">
        <v>1.86</v>
      </c>
      <c r="Q44" s="33"/>
      <c r="R44" s="33"/>
    </row>
    <row r="45" spans="1:18" s="4" customFormat="1" outlineLevel="1" x14ac:dyDescent="0.2">
      <c r="A45" s="5">
        <v>341</v>
      </c>
      <c r="B45" s="9" t="s">
        <v>54</v>
      </c>
      <c r="C45" s="6">
        <v>100</v>
      </c>
      <c r="D45" s="33">
        <v>1.279968</v>
      </c>
      <c r="E45" s="33">
        <v>0.27999299999999999</v>
      </c>
      <c r="F45" s="33">
        <v>11.573043999999999</v>
      </c>
      <c r="G45" s="33"/>
      <c r="H45" s="33">
        <v>5.3331999999999997E-2</v>
      </c>
      <c r="I45" s="33">
        <v>85.717857000000009</v>
      </c>
      <c r="J45" s="33">
        <v>0</v>
      </c>
      <c r="K45" s="33">
        <v>0.27999299999999999</v>
      </c>
      <c r="L45" s="33"/>
      <c r="M45" s="33">
        <v>48.572118999999994</v>
      </c>
      <c r="N45" s="33">
        <v>32.852511999999997</v>
      </c>
      <c r="O45" s="33">
        <v>18.572868999999997</v>
      </c>
      <c r="P45" s="33">
        <v>0.42665599999999998</v>
      </c>
      <c r="Q45" s="33"/>
      <c r="R45" s="33"/>
    </row>
    <row r="46" spans="1:18" s="4" customFormat="1" outlineLevel="1" x14ac:dyDescent="0.2">
      <c r="A46" s="5"/>
      <c r="B46" s="11" t="s">
        <v>25</v>
      </c>
      <c r="C46" s="6"/>
      <c r="D46" s="33">
        <f>SUM(D39:D45)</f>
        <v>31.579968000000001</v>
      </c>
      <c r="E46" s="33">
        <f>SUM(E39:E45)</f>
        <v>28.949993000000003</v>
      </c>
      <c r="F46" s="33">
        <f>SUM(F39:F45)</f>
        <v>157.70304400000001</v>
      </c>
      <c r="G46" s="33"/>
      <c r="H46" s="33">
        <f>SUM(H39:H45)</f>
        <v>0.43333200000000005</v>
      </c>
      <c r="I46" s="33">
        <f>SUM(I39:I45)</f>
        <v>165.62785700000001</v>
      </c>
      <c r="J46" s="33">
        <f>SUM(J39:J45)</f>
        <v>75</v>
      </c>
      <c r="K46" s="33">
        <f>SUM(K39:K45)</f>
        <v>8.1599930000000001</v>
      </c>
      <c r="L46" s="33"/>
      <c r="M46" s="33">
        <f>SUM(M39:M45)</f>
        <v>240.54211900000001</v>
      </c>
      <c r="N46" s="33">
        <f>SUM(N39:N45)</f>
        <v>352.58251200000001</v>
      </c>
      <c r="O46" s="33">
        <f>SUM(O39:O45)</f>
        <v>175.34286900000001</v>
      </c>
      <c r="P46" s="33">
        <f>SUM(P39:P45)</f>
        <v>67.80665599999999</v>
      </c>
      <c r="Q46" s="33"/>
      <c r="R46" s="33"/>
    </row>
    <row r="47" spans="1:18" s="4" customFormat="1" ht="15" outlineLevel="1" x14ac:dyDescent="0.2">
      <c r="A47" s="5"/>
      <c r="B47" s="11" t="s">
        <v>26</v>
      </c>
      <c r="C47" s="6"/>
      <c r="D47" s="15">
        <f>D46+D35</f>
        <v>55.039968000000002</v>
      </c>
      <c r="E47" s="15">
        <f>E46+E35</f>
        <v>53.549993000000001</v>
      </c>
      <c r="F47" s="15">
        <f>F46+F35</f>
        <v>226.66304400000001</v>
      </c>
      <c r="G47" s="15"/>
      <c r="H47" s="15">
        <f>H46+H35</f>
        <v>0.59333200000000008</v>
      </c>
      <c r="I47" s="15">
        <f>I46+I35</f>
        <v>209.097857</v>
      </c>
      <c r="J47" s="15">
        <f>J46+J35</f>
        <v>175</v>
      </c>
      <c r="K47" s="15">
        <f>K46+K35</f>
        <v>11.839993</v>
      </c>
      <c r="L47" s="15"/>
      <c r="M47" s="15">
        <f>M46+M35</f>
        <v>458.062119</v>
      </c>
      <c r="N47" s="15">
        <f>N46+N35</f>
        <v>710.64251200000001</v>
      </c>
      <c r="O47" s="15">
        <f>O46+O35</f>
        <v>275.96286900000001</v>
      </c>
      <c r="P47" s="15">
        <f>P46+P35</f>
        <v>77.266655999999983</v>
      </c>
      <c r="Q47" s="15"/>
      <c r="R47" s="15"/>
    </row>
    <row r="48" spans="1:18" s="4" customFormat="1" x14ac:dyDescent="0.2">
      <c r="A48" s="26"/>
      <c r="C48" s="23"/>
    </row>
    <row r="49" spans="1:18" s="4" customFormat="1" ht="15" x14ac:dyDescent="0.2">
      <c r="A49" s="35" t="s">
        <v>78</v>
      </c>
      <c r="C49" s="36"/>
      <c r="D49" s="38"/>
      <c r="E49" s="37"/>
      <c r="F49" s="37"/>
      <c r="G49" s="37"/>
      <c r="H49" s="38"/>
      <c r="I49" s="38"/>
      <c r="J49" s="40"/>
      <c r="K49" s="38"/>
      <c r="L49" s="38"/>
      <c r="M49" s="40"/>
      <c r="N49" s="37"/>
      <c r="O49" s="40"/>
      <c r="P49" s="39"/>
      <c r="Q49" s="39"/>
      <c r="R49" s="39"/>
    </row>
    <row r="50" spans="1:18" s="4" customFormat="1" x14ac:dyDescent="0.2">
      <c r="A50" s="38"/>
      <c r="B50" s="12"/>
      <c r="C50" s="36"/>
      <c r="D50" s="38"/>
      <c r="E50" s="37"/>
      <c r="F50" s="37"/>
      <c r="G50" s="37"/>
      <c r="H50" s="38"/>
      <c r="I50" s="38"/>
      <c r="J50" s="40"/>
      <c r="K50" s="38"/>
      <c r="L50" s="38"/>
      <c r="M50" s="40"/>
      <c r="N50" s="37"/>
      <c r="O50" s="40"/>
      <c r="P50" s="39"/>
      <c r="Q50" s="39"/>
      <c r="R50" s="39"/>
    </row>
    <row r="51" spans="1:18" s="4" customFormat="1" x14ac:dyDescent="0.2">
      <c r="A51" s="27" t="s">
        <v>32</v>
      </c>
      <c r="B51" s="13"/>
      <c r="C51" s="36"/>
      <c r="D51" s="38"/>
      <c r="E51" s="37"/>
      <c r="F51" s="37"/>
      <c r="G51" s="37"/>
      <c r="H51" s="38"/>
      <c r="I51" s="38"/>
      <c r="J51" s="40"/>
      <c r="K51" s="38"/>
      <c r="L51" s="38"/>
      <c r="M51" s="40"/>
      <c r="N51" s="37"/>
      <c r="O51" s="40"/>
      <c r="P51" s="39"/>
      <c r="Q51" s="39"/>
      <c r="R51" s="39"/>
    </row>
    <row r="52" spans="1:18" s="4" customFormat="1" x14ac:dyDescent="0.2">
      <c r="A52" s="55">
        <v>1</v>
      </c>
      <c r="B52" s="8">
        <v>2</v>
      </c>
      <c r="C52" s="8">
        <v>3</v>
      </c>
      <c r="D52" s="8">
        <v>5</v>
      </c>
      <c r="E52" s="8">
        <v>7</v>
      </c>
      <c r="F52" s="8">
        <v>9</v>
      </c>
      <c r="G52" s="8"/>
      <c r="H52" s="8">
        <v>14</v>
      </c>
      <c r="I52" s="8">
        <v>15</v>
      </c>
      <c r="J52" s="8">
        <v>16</v>
      </c>
      <c r="K52" s="8">
        <v>17</v>
      </c>
      <c r="L52" s="8"/>
      <c r="M52" s="8">
        <v>18</v>
      </c>
      <c r="N52" s="8">
        <v>19</v>
      </c>
      <c r="O52" s="8">
        <v>20</v>
      </c>
      <c r="P52" s="8">
        <v>21</v>
      </c>
      <c r="Q52" s="8"/>
      <c r="R52" s="8"/>
    </row>
    <row r="53" spans="1:18" s="4" customFormat="1" x14ac:dyDescent="0.2">
      <c r="A53" s="5">
        <v>176</v>
      </c>
      <c r="B53" s="17" t="s">
        <v>72</v>
      </c>
      <c r="C53" s="6" t="s">
        <v>52</v>
      </c>
      <c r="D53" s="33">
        <v>8.1999999999999993</v>
      </c>
      <c r="E53" s="33">
        <v>7.8</v>
      </c>
      <c r="F53" s="33">
        <v>32.97</v>
      </c>
      <c r="G53" s="33"/>
      <c r="H53" s="33">
        <v>0.11</v>
      </c>
      <c r="I53" s="33">
        <v>10.29</v>
      </c>
      <c r="J53" s="33">
        <v>29.4</v>
      </c>
      <c r="K53" s="33">
        <v>2.1</v>
      </c>
      <c r="L53" s="33"/>
      <c r="M53" s="33">
        <v>60.9</v>
      </c>
      <c r="N53" s="33">
        <v>65.099999999999994</v>
      </c>
      <c r="O53" s="33">
        <v>29.4</v>
      </c>
      <c r="P53" s="33">
        <v>1.05</v>
      </c>
      <c r="Q53" s="33"/>
      <c r="R53" s="33"/>
    </row>
    <row r="54" spans="1:18" s="4" customFormat="1" outlineLevel="1" x14ac:dyDescent="0.2">
      <c r="A54" s="55">
        <v>3</v>
      </c>
      <c r="B54" s="9" t="s">
        <v>98</v>
      </c>
      <c r="C54" s="28">
        <v>50</v>
      </c>
      <c r="D54" s="29">
        <v>5.8</v>
      </c>
      <c r="E54" s="29">
        <v>15</v>
      </c>
      <c r="F54" s="29">
        <v>14.83</v>
      </c>
      <c r="G54" s="29"/>
      <c r="H54" s="29">
        <v>0.04</v>
      </c>
      <c r="I54" s="29">
        <v>0.11</v>
      </c>
      <c r="J54" s="29">
        <v>59</v>
      </c>
      <c r="K54" s="29"/>
      <c r="L54" s="29"/>
      <c r="M54" s="29">
        <v>139.19999999999999</v>
      </c>
      <c r="N54" s="29">
        <v>96</v>
      </c>
      <c r="O54" s="29">
        <v>9.4499999999999993</v>
      </c>
      <c r="P54" s="29">
        <v>0.49</v>
      </c>
      <c r="Q54" s="29"/>
      <c r="R54" s="29"/>
    </row>
    <row r="55" spans="1:18" s="4" customFormat="1" x14ac:dyDescent="0.2">
      <c r="A55" s="5">
        <v>379</v>
      </c>
      <c r="B55" s="5" t="s">
        <v>3</v>
      </c>
      <c r="C55" s="6">
        <v>200</v>
      </c>
      <c r="D55" s="33">
        <v>3.6</v>
      </c>
      <c r="E55" s="33">
        <v>2.67</v>
      </c>
      <c r="F55" s="33">
        <v>29.2</v>
      </c>
      <c r="G55" s="33"/>
      <c r="H55" s="33">
        <v>0.03</v>
      </c>
      <c r="I55" s="33">
        <v>1.47</v>
      </c>
      <c r="J55" s="33"/>
      <c r="K55" s="33"/>
      <c r="L55" s="33"/>
      <c r="M55" s="33">
        <v>158.66999999999999</v>
      </c>
      <c r="N55" s="33">
        <v>132</v>
      </c>
      <c r="O55" s="33">
        <v>29.33</v>
      </c>
      <c r="P55" s="33">
        <v>2.4</v>
      </c>
      <c r="Q55" s="33"/>
      <c r="R55" s="33"/>
    </row>
    <row r="56" spans="1:18" s="4" customFormat="1" x14ac:dyDescent="0.2">
      <c r="A56" s="5" t="s">
        <v>4</v>
      </c>
      <c r="B56" s="5" t="s">
        <v>5</v>
      </c>
      <c r="C56" s="6">
        <v>50</v>
      </c>
      <c r="D56" s="33">
        <v>3.95</v>
      </c>
      <c r="E56" s="33">
        <v>0.5</v>
      </c>
      <c r="F56" s="33">
        <v>24.15</v>
      </c>
      <c r="G56" s="33"/>
      <c r="H56" s="33">
        <v>0.05</v>
      </c>
      <c r="I56" s="33"/>
      <c r="J56" s="33"/>
      <c r="K56" s="33">
        <v>0.65</v>
      </c>
      <c r="L56" s="33"/>
      <c r="M56" s="33">
        <v>11.5</v>
      </c>
      <c r="N56" s="33">
        <v>43.5</v>
      </c>
      <c r="O56" s="33">
        <v>16.5</v>
      </c>
      <c r="P56" s="33">
        <v>0.55000000000000004</v>
      </c>
      <c r="Q56" s="33"/>
      <c r="R56" s="33"/>
    </row>
    <row r="57" spans="1:18" s="4" customFormat="1" x14ac:dyDescent="0.2">
      <c r="A57" s="5"/>
      <c r="B57" s="7" t="s">
        <v>81</v>
      </c>
      <c r="C57" s="6"/>
      <c r="D57" s="33">
        <f>SUM(D53:D56)</f>
        <v>21.55</v>
      </c>
      <c r="E57" s="33">
        <f>SUM(E53:E56)</f>
        <v>25.97</v>
      </c>
      <c r="F57" s="33">
        <f>SUM(F53:F56)</f>
        <v>101.15</v>
      </c>
      <c r="G57" s="33"/>
      <c r="H57" s="33">
        <f>SUM(H53:H56)</f>
        <v>0.22999999999999998</v>
      </c>
      <c r="I57" s="33">
        <f>SUM(I53:I56)</f>
        <v>11.87</v>
      </c>
      <c r="J57" s="33">
        <f>SUM(J53:J56)</f>
        <v>88.4</v>
      </c>
      <c r="K57" s="33">
        <f>SUM(K53:K56)</f>
        <v>2.75</v>
      </c>
      <c r="L57" s="33"/>
      <c r="M57" s="33">
        <f>SUM(M53:M56)</f>
        <v>370.27</v>
      </c>
      <c r="N57" s="33">
        <f>SUM(N53:N56)</f>
        <v>336.6</v>
      </c>
      <c r="O57" s="33">
        <f>SUM(O53:O56)</f>
        <v>84.679999999999993</v>
      </c>
      <c r="P57" s="33">
        <f>SUM(P53:P56)</f>
        <v>4.49</v>
      </c>
      <c r="Q57" s="33"/>
      <c r="R57" s="33"/>
    </row>
    <row r="58" spans="1:18" s="4" customFormat="1" x14ac:dyDescent="0.2">
      <c r="A58" s="1"/>
      <c r="B58" s="14"/>
      <c r="C58" s="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s="4" customFormat="1" x14ac:dyDescent="0.2">
      <c r="A59" s="27" t="s">
        <v>21</v>
      </c>
      <c r="B59" s="14"/>
      <c r="C59" s="2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s="4" customFormat="1" x14ac:dyDescent="0.2">
      <c r="A60" s="55">
        <v>1</v>
      </c>
      <c r="B60" s="8">
        <v>2</v>
      </c>
      <c r="C60" s="8">
        <v>3</v>
      </c>
      <c r="D60" s="8">
        <v>5</v>
      </c>
      <c r="E60" s="8">
        <v>7</v>
      </c>
      <c r="F60" s="8">
        <v>9</v>
      </c>
      <c r="G60" s="8"/>
      <c r="H60" s="8">
        <v>14</v>
      </c>
      <c r="I60" s="8">
        <v>15</v>
      </c>
      <c r="J60" s="8">
        <v>16</v>
      </c>
      <c r="K60" s="8">
        <v>17</v>
      </c>
      <c r="L60" s="8"/>
      <c r="M60" s="8">
        <v>18</v>
      </c>
      <c r="N60" s="8">
        <v>19</v>
      </c>
      <c r="O60" s="8">
        <v>20</v>
      </c>
      <c r="P60" s="8">
        <v>21</v>
      </c>
      <c r="Q60" s="8"/>
      <c r="R60" s="8"/>
    </row>
    <row r="61" spans="1:18" s="4" customFormat="1" x14ac:dyDescent="0.2">
      <c r="A61" s="5">
        <v>67</v>
      </c>
      <c r="B61" s="5" t="s">
        <v>43</v>
      </c>
      <c r="C61" s="6">
        <v>100</v>
      </c>
      <c r="D61" s="33">
        <v>1.62</v>
      </c>
      <c r="E61" s="33">
        <v>8.1999999999999993</v>
      </c>
      <c r="F61" s="33">
        <v>8.9</v>
      </c>
      <c r="G61" s="33"/>
      <c r="H61" s="33">
        <v>0.1</v>
      </c>
      <c r="I61" s="33">
        <v>13</v>
      </c>
      <c r="J61" s="33"/>
      <c r="K61" s="33">
        <v>2.95</v>
      </c>
      <c r="L61" s="33"/>
      <c r="M61" s="33">
        <v>40.4</v>
      </c>
      <c r="N61" s="33">
        <v>48.8</v>
      </c>
      <c r="O61" s="33">
        <v>23.4</v>
      </c>
      <c r="P61" s="33">
        <v>1.02</v>
      </c>
      <c r="Q61" s="33"/>
      <c r="R61" s="33"/>
    </row>
    <row r="62" spans="1:18" s="4" customFormat="1" x14ac:dyDescent="0.2">
      <c r="A62" s="5">
        <v>96</v>
      </c>
      <c r="B62" s="5" t="s">
        <v>44</v>
      </c>
      <c r="C62" s="6">
        <v>250</v>
      </c>
      <c r="D62" s="33">
        <v>2.6</v>
      </c>
      <c r="E62" s="33">
        <v>2.5</v>
      </c>
      <c r="F62" s="33">
        <v>16.98</v>
      </c>
      <c r="G62" s="33"/>
      <c r="H62" s="33">
        <v>0.1</v>
      </c>
      <c r="I62" s="33">
        <v>7.5</v>
      </c>
      <c r="J62" s="33"/>
      <c r="K62" s="33">
        <v>2.4</v>
      </c>
      <c r="L62" s="33"/>
      <c r="M62" s="33">
        <v>38.5</v>
      </c>
      <c r="N62" s="33">
        <v>108.7</v>
      </c>
      <c r="O62" s="33">
        <v>31.75</v>
      </c>
      <c r="P62" s="33">
        <v>1</v>
      </c>
      <c r="Q62" s="33"/>
      <c r="R62" s="33"/>
    </row>
    <row r="63" spans="1:18" s="4" customFormat="1" x14ac:dyDescent="0.2">
      <c r="A63" s="5">
        <v>295</v>
      </c>
      <c r="B63" s="9" t="s">
        <v>61</v>
      </c>
      <c r="C63" s="6">
        <v>130</v>
      </c>
      <c r="D63" s="33">
        <v>24.2</v>
      </c>
      <c r="E63" s="33">
        <v>13.6</v>
      </c>
      <c r="F63" s="33">
        <v>13.5</v>
      </c>
      <c r="G63" s="33"/>
      <c r="H63" s="33">
        <v>0.08</v>
      </c>
      <c r="I63" s="33">
        <v>0.2</v>
      </c>
      <c r="J63" s="33">
        <v>20</v>
      </c>
      <c r="K63" s="33">
        <v>0.38</v>
      </c>
      <c r="L63" s="33"/>
      <c r="M63" s="33">
        <v>44</v>
      </c>
      <c r="N63" s="33">
        <v>96</v>
      </c>
      <c r="O63" s="33">
        <v>26</v>
      </c>
      <c r="P63" s="33">
        <v>2.2000000000000002</v>
      </c>
      <c r="Q63" s="33"/>
      <c r="R63" s="33"/>
    </row>
    <row r="64" spans="1:18" s="4" customFormat="1" x14ac:dyDescent="0.2">
      <c r="A64" s="5">
        <v>302</v>
      </c>
      <c r="B64" s="5" t="s">
        <v>45</v>
      </c>
      <c r="C64" s="6">
        <v>200</v>
      </c>
      <c r="D64" s="33">
        <v>11.87</v>
      </c>
      <c r="E64" s="33">
        <v>5.47</v>
      </c>
      <c r="F64" s="33">
        <v>23.12</v>
      </c>
      <c r="G64" s="33"/>
      <c r="H64" s="33">
        <v>0.27</v>
      </c>
      <c r="I64" s="33"/>
      <c r="J64" s="33"/>
      <c r="K64" s="33"/>
      <c r="L64" s="33"/>
      <c r="M64" s="33">
        <v>19.47</v>
      </c>
      <c r="N64" s="33">
        <v>160.6</v>
      </c>
      <c r="O64" s="33">
        <v>186.67</v>
      </c>
      <c r="P64" s="33">
        <v>6.68</v>
      </c>
      <c r="Q64" s="33"/>
      <c r="R64" s="33"/>
    </row>
    <row r="65" spans="1:18" s="4" customFormat="1" x14ac:dyDescent="0.2">
      <c r="A65" s="5">
        <v>389</v>
      </c>
      <c r="B65" s="5" t="s">
        <v>46</v>
      </c>
      <c r="C65" s="6">
        <v>200</v>
      </c>
      <c r="D65" s="33">
        <v>1</v>
      </c>
      <c r="E65" s="33">
        <v>0.2</v>
      </c>
      <c r="F65" s="33">
        <v>20.2</v>
      </c>
      <c r="G65" s="33"/>
      <c r="H65" s="33">
        <v>0.02</v>
      </c>
      <c r="I65" s="33">
        <v>4</v>
      </c>
      <c r="J65" s="33"/>
      <c r="K65" s="33">
        <v>0.2</v>
      </c>
      <c r="L65" s="33"/>
      <c r="M65" s="33">
        <v>14</v>
      </c>
      <c r="N65" s="33">
        <v>14</v>
      </c>
      <c r="O65" s="33">
        <v>8</v>
      </c>
      <c r="P65" s="33">
        <v>2.8</v>
      </c>
      <c r="Q65" s="33"/>
      <c r="R65" s="33"/>
    </row>
    <row r="66" spans="1:18" s="4" customFormat="1" x14ac:dyDescent="0.2">
      <c r="A66" s="5" t="s">
        <v>4</v>
      </c>
      <c r="B66" s="5" t="s">
        <v>23</v>
      </c>
      <c r="C66" s="6">
        <v>60</v>
      </c>
      <c r="D66" s="33">
        <v>3.36</v>
      </c>
      <c r="E66" s="33">
        <v>0.66</v>
      </c>
      <c r="F66" s="33">
        <v>29.64</v>
      </c>
      <c r="G66" s="33"/>
      <c r="H66" s="33">
        <v>7.0000000000000007E-2</v>
      </c>
      <c r="I66" s="33"/>
      <c r="J66" s="33"/>
      <c r="K66" s="33">
        <v>0.54</v>
      </c>
      <c r="L66" s="33"/>
      <c r="M66" s="33">
        <v>13.8</v>
      </c>
      <c r="N66" s="33">
        <v>63.6</v>
      </c>
      <c r="O66" s="33">
        <v>15</v>
      </c>
      <c r="P66" s="33">
        <v>1.86</v>
      </c>
      <c r="Q66" s="33"/>
      <c r="R66" s="33"/>
    </row>
    <row r="67" spans="1:18" s="4" customFormat="1" x14ac:dyDescent="0.2">
      <c r="A67" s="5">
        <v>338</v>
      </c>
      <c r="B67" s="5" t="s">
        <v>24</v>
      </c>
      <c r="C67" s="6">
        <v>100</v>
      </c>
      <c r="D67" s="33">
        <v>1.5066289999999998</v>
      </c>
      <c r="E67" s="33">
        <v>0.50665399999999994</v>
      </c>
      <c r="F67" s="33">
        <v>20.999475</v>
      </c>
      <c r="G67" s="33"/>
      <c r="H67" s="33">
        <v>3.9999E-2</v>
      </c>
      <c r="I67" s="33">
        <v>9.9997499999999988</v>
      </c>
      <c r="J67" s="33">
        <v>0</v>
      </c>
      <c r="K67" s="33">
        <v>0.39998999999999996</v>
      </c>
      <c r="L67" s="33"/>
      <c r="M67" s="33">
        <v>7.9997999999999996</v>
      </c>
      <c r="N67" s="33">
        <v>27.999299999999998</v>
      </c>
      <c r="O67" s="33">
        <v>41.998950000000001</v>
      </c>
      <c r="P67" s="33">
        <v>0.59998499999999999</v>
      </c>
      <c r="Q67" s="33"/>
      <c r="R67" s="33"/>
    </row>
    <row r="68" spans="1:18" s="4" customFormat="1" x14ac:dyDescent="0.2">
      <c r="A68" s="5"/>
      <c r="B68" s="7" t="s">
        <v>25</v>
      </c>
      <c r="C68" s="6"/>
      <c r="D68" s="33">
        <f>SUM(D61:D67)</f>
        <v>46.156628999999995</v>
      </c>
      <c r="E68" s="33">
        <f>SUM(E61:E67)</f>
        <v>31.136653999999997</v>
      </c>
      <c r="F68" s="33">
        <f>SUM(F61:F67)</f>
        <v>133.33947499999999</v>
      </c>
      <c r="G68" s="33"/>
      <c r="H68" s="33">
        <f>SUM(H61:H67)</f>
        <v>0.67999900000000013</v>
      </c>
      <c r="I68" s="33">
        <f>SUM(I61:I67)</f>
        <v>34.699749999999995</v>
      </c>
      <c r="J68" s="33">
        <f>SUM(J61:J67)</f>
        <v>20</v>
      </c>
      <c r="K68" s="33">
        <f>SUM(K61:K67)</f>
        <v>6.8699899999999996</v>
      </c>
      <c r="L68" s="33"/>
      <c r="M68" s="33">
        <f>SUM(M61:M67)</f>
        <v>178.16980000000001</v>
      </c>
      <c r="N68" s="33">
        <f>SUM(N61:N67)</f>
        <v>519.69929999999999</v>
      </c>
      <c r="O68" s="33">
        <f>SUM(O61:O67)</f>
        <v>332.81894999999997</v>
      </c>
      <c r="P68" s="33">
        <f>SUM(P61:P67)</f>
        <v>16.159984999999999</v>
      </c>
      <c r="Q68" s="33"/>
      <c r="R68" s="33"/>
    </row>
    <row r="69" spans="1:18" s="4" customFormat="1" ht="15" x14ac:dyDescent="0.2">
      <c r="A69" s="5"/>
      <c r="B69" s="7" t="s">
        <v>26</v>
      </c>
      <c r="C69" s="6"/>
      <c r="D69" s="15">
        <f>D68+D57</f>
        <v>67.706628999999992</v>
      </c>
      <c r="E69" s="15">
        <f>E68+E57</f>
        <v>57.106653999999992</v>
      </c>
      <c r="F69" s="15">
        <f>F68+F57</f>
        <v>234.489475</v>
      </c>
      <c r="G69" s="15"/>
      <c r="H69" s="15">
        <f>H68+H57</f>
        <v>0.90999900000000011</v>
      </c>
      <c r="I69" s="15">
        <f>I68+I57</f>
        <v>46.569749999999992</v>
      </c>
      <c r="J69" s="15">
        <f>J68+J57</f>
        <v>108.4</v>
      </c>
      <c r="K69" s="15">
        <f>K68+K57</f>
        <v>9.6199899999999996</v>
      </c>
      <c r="L69" s="15"/>
      <c r="M69" s="15">
        <f>M68+M57</f>
        <v>548.43979999999999</v>
      </c>
      <c r="N69" s="15">
        <f>N68+N57</f>
        <v>856.29930000000002</v>
      </c>
      <c r="O69" s="15">
        <f>O68+O57</f>
        <v>417.49894999999998</v>
      </c>
      <c r="P69" s="15">
        <f>P68+P57</f>
        <v>20.649985000000001</v>
      </c>
      <c r="Q69" s="15"/>
      <c r="R69" s="15"/>
    </row>
    <row r="70" spans="1:18" s="4" customFormat="1" x14ac:dyDescent="0.2">
      <c r="A70" s="1"/>
      <c r="B70" s="14"/>
      <c r="C70" s="2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s="4" customFormat="1" ht="15" x14ac:dyDescent="0.2">
      <c r="A71" s="35" t="s">
        <v>79</v>
      </c>
      <c r="B71" s="14"/>
      <c r="C71" s="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s="4" customFormat="1" x14ac:dyDescent="0.2">
      <c r="A72" s="1"/>
      <c r="B72" s="14"/>
      <c r="C72" s="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s="4" customFormat="1" x14ac:dyDescent="0.2">
      <c r="A73" s="27" t="s">
        <v>32</v>
      </c>
      <c r="B73" s="14"/>
      <c r="C73" s="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s="4" customFormat="1" x14ac:dyDescent="0.2">
      <c r="A74" s="55">
        <v>1</v>
      </c>
      <c r="B74" s="8">
        <v>2</v>
      </c>
      <c r="C74" s="8">
        <v>3</v>
      </c>
      <c r="D74" s="8">
        <v>5</v>
      </c>
      <c r="E74" s="8">
        <v>7</v>
      </c>
      <c r="F74" s="8">
        <v>9</v>
      </c>
      <c r="G74" s="8"/>
      <c r="H74" s="8">
        <v>14</v>
      </c>
      <c r="I74" s="8">
        <v>15</v>
      </c>
      <c r="J74" s="8">
        <v>16</v>
      </c>
      <c r="K74" s="8">
        <v>17</v>
      </c>
      <c r="L74" s="8"/>
      <c r="M74" s="8">
        <v>18</v>
      </c>
      <c r="N74" s="8">
        <v>19</v>
      </c>
      <c r="O74" s="8">
        <v>20</v>
      </c>
      <c r="P74" s="8">
        <v>21</v>
      </c>
      <c r="Q74" s="8"/>
      <c r="R74" s="8"/>
    </row>
    <row r="75" spans="1:18" s="4" customFormat="1" x14ac:dyDescent="0.2">
      <c r="A75" s="5">
        <v>222</v>
      </c>
      <c r="B75" s="5" t="s">
        <v>48</v>
      </c>
      <c r="C75" s="6">
        <v>200</v>
      </c>
      <c r="D75" s="33">
        <v>15.3</v>
      </c>
      <c r="E75" s="33">
        <v>23.2</v>
      </c>
      <c r="F75" s="33">
        <v>40.200000000000003</v>
      </c>
      <c r="G75" s="33"/>
      <c r="H75" s="33">
        <v>0.12</v>
      </c>
      <c r="I75" s="33">
        <v>0.4</v>
      </c>
      <c r="J75" s="33">
        <v>120</v>
      </c>
      <c r="K75" s="33">
        <v>1.6</v>
      </c>
      <c r="L75" s="33"/>
      <c r="M75" s="33">
        <v>260</v>
      </c>
      <c r="N75" s="33">
        <v>233.23</v>
      </c>
      <c r="O75" s="33">
        <v>44</v>
      </c>
      <c r="P75" s="33">
        <v>1.8</v>
      </c>
      <c r="Q75" s="33"/>
      <c r="R75" s="33"/>
    </row>
    <row r="76" spans="1:18" s="4" customFormat="1" x14ac:dyDescent="0.2">
      <c r="A76" s="5" t="s">
        <v>4</v>
      </c>
      <c r="B76" s="5" t="s">
        <v>67</v>
      </c>
      <c r="C76" s="6">
        <v>20</v>
      </c>
      <c r="D76" s="33">
        <v>1.42</v>
      </c>
      <c r="E76" s="33">
        <v>1</v>
      </c>
      <c r="F76" s="33">
        <v>11.04</v>
      </c>
      <c r="G76" s="33"/>
      <c r="H76" s="33">
        <v>0.01</v>
      </c>
      <c r="I76" s="33">
        <v>0.2</v>
      </c>
      <c r="J76" s="33">
        <v>5</v>
      </c>
      <c r="K76" s="33">
        <v>0.02</v>
      </c>
      <c r="L76" s="33"/>
      <c r="M76" s="33">
        <v>63.4</v>
      </c>
      <c r="N76" s="33">
        <v>15.8</v>
      </c>
      <c r="O76" s="33">
        <v>6.8</v>
      </c>
      <c r="P76" s="33">
        <v>0.04</v>
      </c>
      <c r="Q76" s="33"/>
      <c r="R76" s="33"/>
    </row>
    <row r="77" spans="1:18" s="4" customFormat="1" x14ac:dyDescent="0.2">
      <c r="A77" s="5">
        <v>377</v>
      </c>
      <c r="B77" s="5" t="s">
        <v>33</v>
      </c>
      <c r="C77" s="6" t="s">
        <v>107</v>
      </c>
      <c r="D77" s="33">
        <v>0.53</v>
      </c>
      <c r="E77" s="33"/>
      <c r="F77" s="33">
        <v>9.8699999999999992</v>
      </c>
      <c r="G77" s="33"/>
      <c r="H77" s="33"/>
      <c r="I77" s="33">
        <v>2.13</v>
      </c>
      <c r="J77" s="33"/>
      <c r="K77" s="33"/>
      <c r="L77" s="33"/>
      <c r="M77" s="33">
        <v>15.33</v>
      </c>
      <c r="N77" s="33">
        <v>23.2</v>
      </c>
      <c r="O77" s="33">
        <v>12.27</v>
      </c>
      <c r="P77" s="33">
        <v>2.13</v>
      </c>
      <c r="Q77" s="33"/>
      <c r="R77" s="33"/>
    </row>
    <row r="78" spans="1:18" s="4" customFormat="1" x14ac:dyDescent="0.2">
      <c r="A78" s="5" t="s">
        <v>4</v>
      </c>
      <c r="B78" s="5" t="s">
        <v>5</v>
      </c>
      <c r="C78" s="6">
        <v>50</v>
      </c>
      <c r="D78" s="33">
        <v>3.95</v>
      </c>
      <c r="E78" s="33">
        <v>0.5</v>
      </c>
      <c r="F78" s="33">
        <v>24.15</v>
      </c>
      <c r="G78" s="33"/>
      <c r="H78" s="33">
        <v>0.05</v>
      </c>
      <c r="I78" s="33"/>
      <c r="J78" s="33"/>
      <c r="K78" s="33">
        <v>0.65</v>
      </c>
      <c r="L78" s="33"/>
      <c r="M78" s="33">
        <v>11.5</v>
      </c>
      <c r="N78" s="33">
        <v>43.5</v>
      </c>
      <c r="O78" s="33">
        <v>16.5</v>
      </c>
      <c r="P78" s="33">
        <v>0.55000000000000004</v>
      </c>
      <c r="Q78" s="33"/>
      <c r="R78" s="33"/>
    </row>
    <row r="79" spans="1:18" s="4" customFormat="1" x14ac:dyDescent="0.2">
      <c r="A79" s="5"/>
      <c r="B79" s="7" t="s">
        <v>81</v>
      </c>
      <c r="C79" s="6"/>
      <c r="D79" s="33">
        <f>SUM(D75:D78)</f>
        <v>21.2</v>
      </c>
      <c r="E79" s="33">
        <f>SUM(E75:E78)</f>
        <v>24.7</v>
      </c>
      <c r="F79" s="33">
        <f>SUM(F75:F78)</f>
        <v>85.259999999999991</v>
      </c>
      <c r="G79" s="33"/>
      <c r="H79" s="33">
        <f>SUM(H75:H78)</f>
        <v>0.18</v>
      </c>
      <c r="I79" s="33">
        <f>SUM(I75:I78)</f>
        <v>2.73</v>
      </c>
      <c r="J79" s="33">
        <f>SUM(J75:J78)</f>
        <v>125</v>
      </c>
      <c r="K79" s="33">
        <f>SUM(K75:K78)</f>
        <v>2.27</v>
      </c>
      <c r="L79" s="33"/>
      <c r="M79" s="33">
        <f>SUM(M75:M78)</f>
        <v>350.22999999999996</v>
      </c>
      <c r="N79" s="33">
        <f>SUM(N75:N78)</f>
        <v>315.73</v>
      </c>
      <c r="O79" s="33">
        <f>SUM(O75:O78)</f>
        <v>79.569999999999993</v>
      </c>
      <c r="P79" s="33">
        <f>SUM(P75:P78)</f>
        <v>4.5199999999999996</v>
      </c>
      <c r="Q79" s="33"/>
      <c r="R79" s="33"/>
    </row>
    <row r="80" spans="1:18" s="4" customFormat="1" x14ac:dyDescent="0.2">
      <c r="A80" s="1"/>
      <c r="B80" s="14"/>
      <c r="C80" s="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s="4" customFormat="1" x14ac:dyDescent="0.2">
      <c r="A81" s="27" t="s">
        <v>21</v>
      </c>
      <c r="B81" s="14"/>
      <c r="C81" s="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s="4" customFormat="1" x14ac:dyDescent="0.2">
      <c r="A82" s="55">
        <v>1</v>
      </c>
      <c r="B82" s="8">
        <v>2</v>
      </c>
      <c r="C82" s="8">
        <v>3</v>
      </c>
      <c r="D82" s="8">
        <v>5</v>
      </c>
      <c r="E82" s="8">
        <v>7</v>
      </c>
      <c r="F82" s="8">
        <v>9</v>
      </c>
      <c r="G82" s="8"/>
      <c r="H82" s="8">
        <v>14</v>
      </c>
      <c r="I82" s="8">
        <v>15</v>
      </c>
      <c r="J82" s="8">
        <v>16</v>
      </c>
      <c r="K82" s="8">
        <v>17</v>
      </c>
      <c r="L82" s="8"/>
      <c r="M82" s="8">
        <v>18</v>
      </c>
      <c r="N82" s="8">
        <v>19</v>
      </c>
      <c r="O82" s="8">
        <v>20</v>
      </c>
      <c r="P82" s="8">
        <v>21</v>
      </c>
      <c r="Q82" s="8"/>
      <c r="R82" s="8"/>
    </row>
    <row r="83" spans="1:18" s="4" customFormat="1" x14ac:dyDescent="0.2">
      <c r="A83" s="5">
        <v>45</v>
      </c>
      <c r="B83" s="5" t="s">
        <v>73</v>
      </c>
      <c r="C83" s="6">
        <v>100</v>
      </c>
      <c r="D83" s="33">
        <v>1.33</v>
      </c>
      <c r="E83" s="33">
        <v>6.08</v>
      </c>
      <c r="F83" s="33">
        <v>8.52</v>
      </c>
      <c r="G83" s="33"/>
      <c r="H83" s="33">
        <v>0.02</v>
      </c>
      <c r="I83" s="33">
        <v>24.43</v>
      </c>
      <c r="J83" s="33"/>
      <c r="K83" s="33">
        <v>2.31</v>
      </c>
      <c r="L83" s="33"/>
      <c r="M83" s="33">
        <v>44</v>
      </c>
      <c r="N83" s="33">
        <v>28.32</v>
      </c>
      <c r="O83" s="33">
        <v>16</v>
      </c>
      <c r="P83" s="33">
        <v>0.52</v>
      </c>
      <c r="Q83" s="33"/>
      <c r="R83" s="33"/>
    </row>
    <row r="84" spans="1:18" s="4" customFormat="1" x14ac:dyDescent="0.2">
      <c r="A84" s="5">
        <v>102</v>
      </c>
      <c r="B84" s="5" t="s">
        <v>50</v>
      </c>
      <c r="C84" s="6">
        <v>300</v>
      </c>
      <c r="D84" s="33">
        <v>5.88</v>
      </c>
      <c r="E84" s="33">
        <v>6.39</v>
      </c>
      <c r="F84" s="33">
        <v>23.07</v>
      </c>
      <c r="G84" s="33"/>
      <c r="H84" s="33">
        <v>0.18</v>
      </c>
      <c r="I84" s="33">
        <v>6.99</v>
      </c>
      <c r="J84" s="33"/>
      <c r="K84" s="33">
        <v>2.94</v>
      </c>
      <c r="L84" s="33"/>
      <c r="M84" s="33">
        <v>49.77</v>
      </c>
      <c r="N84" s="33">
        <v>65.33</v>
      </c>
      <c r="O84" s="33">
        <v>45.9</v>
      </c>
      <c r="P84" s="33">
        <v>2.19</v>
      </c>
      <c r="Q84" s="33"/>
      <c r="R84" s="33"/>
    </row>
    <row r="85" spans="1:18" s="4" customFormat="1" x14ac:dyDescent="0.2">
      <c r="A85" s="5">
        <v>288</v>
      </c>
      <c r="B85" s="17" t="s">
        <v>22</v>
      </c>
      <c r="C85" s="6">
        <v>120</v>
      </c>
      <c r="D85" s="29">
        <v>22</v>
      </c>
      <c r="E85" s="29">
        <v>8.5</v>
      </c>
      <c r="F85" s="29">
        <v>2.4</v>
      </c>
      <c r="G85" s="29"/>
      <c r="H85" s="29">
        <v>0.05</v>
      </c>
      <c r="I85" s="29"/>
      <c r="J85" s="29">
        <v>24</v>
      </c>
      <c r="K85" s="29">
        <v>0.2</v>
      </c>
      <c r="L85" s="29"/>
      <c r="M85" s="29">
        <v>48</v>
      </c>
      <c r="N85" s="29">
        <v>172</v>
      </c>
      <c r="O85" s="29">
        <v>24</v>
      </c>
      <c r="P85" s="29">
        <v>2.4</v>
      </c>
      <c r="Q85" s="29"/>
      <c r="R85" s="29"/>
    </row>
    <row r="86" spans="1:18" s="4" customFormat="1" x14ac:dyDescent="0.2">
      <c r="A86" s="5">
        <v>309</v>
      </c>
      <c r="B86" s="5" t="s">
        <v>51</v>
      </c>
      <c r="C86" s="6" t="s">
        <v>52</v>
      </c>
      <c r="D86" s="33">
        <v>7.14</v>
      </c>
      <c r="E86" s="33">
        <v>17.5</v>
      </c>
      <c r="F86" s="33">
        <v>39.9</v>
      </c>
      <c r="G86" s="33"/>
      <c r="H86" s="33">
        <v>0.08</v>
      </c>
      <c r="I86" s="33"/>
      <c r="J86" s="33"/>
      <c r="K86" s="33">
        <v>2.73</v>
      </c>
      <c r="L86" s="33"/>
      <c r="M86" s="33">
        <v>16.8</v>
      </c>
      <c r="N86" s="33">
        <v>48.3</v>
      </c>
      <c r="O86" s="33">
        <v>10.5</v>
      </c>
      <c r="P86" s="33">
        <v>1.05</v>
      </c>
      <c r="Q86" s="33"/>
      <c r="R86" s="33"/>
    </row>
    <row r="87" spans="1:18" s="4" customFormat="1" x14ac:dyDescent="0.2">
      <c r="A87" s="5">
        <v>349</v>
      </c>
      <c r="B87" s="5" t="s">
        <v>53</v>
      </c>
      <c r="C87" s="6">
        <v>200</v>
      </c>
      <c r="D87" s="33">
        <v>1.1599999999999999</v>
      </c>
      <c r="E87" s="33">
        <v>0.3</v>
      </c>
      <c r="F87" s="33">
        <v>47.26</v>
      </c>
      <c r="G87" s="33"/>
      <c r="H87" s="33">
        <v>0.02</v>
      </c>
      <c r="I87" s="33">
        <v>0.8</v>
      </c>
      <c r="J87" s="33"/>
      <c r="K87" s="33">
        <v>0.2</v>
      </c>
      <c r="L87" s="33"/>
      <c r="M87" s="33">
        <v>5.84</v>
      </c>
      <c r="N87" s="33">
        <v>46</v>
      </c>
      <c r="O87" s="33">
        <v>33</v>
      </c>
      <c r="P87" s="33">
        <v>0.96</v>
      </c>
      <c r="Q87" s="33"/>
      <c r="R87" s="33"/>
    </row>
    <row r="88" spans="1:18" s="4" customFormat="1" x14ac:dyDescent="0.2">
      <c r="A88" s="5" t="s">
        <v>4</v>
      </c>
      <c r="B88" s="5" t="s">
        <v>23</v>
      </c>
      <c r="C88" s="6">
        <v>60</v>
      </c>
      <c r="D88" s="33">
        <v>3.36</v>
      </c>
      <c r="E88" s="33">
        <v>0.66</v>
      </c>
      <c r="F88" s="33">
        <v>29.64</v>
      </c>
      <c r="G88" s="33"/>
      <c r="H88" s="33">
        <v>7.0000000000000007E-2</v>
      </c>
      <c r="I88" s="33"/>
      <c r="J88" s="33"/>
      <c r="K88" s="33">
        <v>0.54</v>
      </c>
      <c r="L88" s="33"/>
      <c r="M88" s="33">
        <v>13.8</v>
      </c>
      <c r="N88" s="33">
        <v>63.6</v>
      </c>
      <c r="O88" s="33">
        <v>15</v>
      </c>
      <c r="P88" s="33">
        <v>1.86</v>
      </c>
      <c r="Q88" s="33"/>
      <c r="R88" s="33"/>
    </row>
    <row r="89" spans="1:18" s="4" customFormat="1" outlineLevel="1" x14ac:dyDescent="0.2">
      <c r="A89" s="55">
        <v>338</v>
      </c>
      <c r="B89" s="17" t="s">
        <v>6</v>
      </c>
      <c r="C89" s="28">
        <v>100</v>
      </c>
      <c r="D89" s="29">
        <v>0.39998999999999996</v>
      </c>
      <c r="E89" s="29">
        <v>0.39998999999999996</v>
      </c>
      <c r="F89" s="29">
        <v>9.7997549999999993</v>
      </c>
      <c r="G89" s="29"/>
      <c r="H89" s="29">
        <v>2.6665999999999999E-2</v>
      </c>
      <c r="I89" s="29">
        <v>9.9997499999999988</v>
      </c>
      <c r="J89" s="29">
        <v>0</v>
      </c>
      <c r="K89" s="29">
        <v>0.19999499999999998</v>
      </c>
      <c r="L89" s="29"/>
      <c r="M89" s="29">
        <v>15.999599999999999</v>
      </c>
      <c r="N89" s="29">
        <v>10.999725</v>
      </c>
      <c r="O89" s="29">
        <v>8.9997749999999996</v>
      </c>
      <c r="P89" s="29">
        <v>2.1999449999999996</v>
      </c>
      <c r="Q89" s="29"/>
      <c r="R89" s="29"/>
    </row>
    <row r="90" spans="1:18" s="4" customFormat="1" x14ac:dyDescent="0.2">
      <c r="A90" s="5"/>
      <c r="B90" s="7" t="s">
        <v>25</v>
      </c>
      <c r="C90" s="6"/>
      <c r="D90" s="33">
        <f>SUM(D83:D89)</f>
        <v>41.26999</v>
      </c>
      <c r="E90" s="33">
        <f>SUM(E83:E89)</f>
        <v>39.829989999999995</v>
      </c>
      <c r="F90" s="33">
        <f>SUM(F83:F89)</f>
        <v>160.58975500000003</v>
      </c>
      <c r="G90" s="33"/>
      <c r="H90" s="33">
        <f>SUM(H83:H89)</f>
        <v>0.44666600000000006</v>
      </c>
      <c r="I90" s="33">
        <f>SUM(I83:I89)</f>
        <v>42.219749999999998</v>
      </c>
      <c r="J90" s="33">
        <f>SUM(J83:J89)</f>
        <v>24</v>
      </c>
      <c r="K90" s="33">
        <f>SUM(K83:K89)</f>
        <v>9.1199949999999976</v>
      </c>
      <c r="L90" s="33"/>
      <c r="M90" s="33">
        <f>SUM(M83:M89)</f>
        <v>194.20960000000002</v>
      </c>
      <c r="N90" s="33">
        <f>SUM(N83:N89)</f>
        <v>434.54972500000002</v>
      </c>
      <c r="O90" s="33">
        <f>SUM(O83:O89)</f>
        <v>153.39977500000001</v>
      </c>
      <c r="P90" s="33">
        <f>SUM(P83:P89)</f>
        <v>11.179944999999998</v>
      </c>
      <c r="Q90" s="33"/>
      <c r="R90" s="33"/>
    </row>
    <row r="91" spans="1:18" s="4" customFormat="1" ht="15" x14ac:dyDescent="0.2">
      <c r="A91" s="5"/>
      <c r="B91" s="7" t="s">
        <v>26</v>
      </c>
      <c r="C91" s="6"/>
      <c r="D91" s="15">
        <f>D90+D79</f>
        <v>62.469989999999996</v>
      </c>
      <c r="E91" s="15">
        <f>E90+E79</f>
        <v>64.529989999999998</v>
      </c>
      <c r="F91" s="15">
        <f>F90+F79</f>
        <v>245.84975500000002</v>
      </c>
      <c r="G91" s="15"/>
      <c r="H91" s="15">
        <f>H90+H79</f>
        <v>0.62666600000000006</v>
      </c>
      <c r="I91" s="15">
        <f>I90+I79</f>
        <v>44.949749999999995</v>
      </c>
      <c r="J91" s="15">
        <f>J90+J79</f>
        <v>149</v>
      </c>
      <c r="K91" s="15">
        <f>K90+K79</f>
        <v>11.389994999999997</v>
      </c>
      <c r="L91" s="15"/>
      <c r="M91" s="15">
        <f>M90+M79</f>
        <v>544.43959999999993</v>
      </c>
      <c r="N91" s="15">
        <f>N90+N79</f>
        <v>750.2797250000001</v>
      </c>
      <c r="O91" s="15">
        <f>O90+O79</f>
        <v>232.969775</v>
      </c>
      <c r="P91" s="15">
        <f>P90+P79</f>
        <v>15.699944999999998</v>
      </c>
      <c r="Q91" s="15"/>
      <c r="R91" s="15"/>
    </row>
    <row r="92" spans="1:18" s="4" customFormat="1" x14ac:dyDescent="0.2">
      <c r="A92" s="26"/>
      <c r="C92" s="23"/>
    </row>
    <row r="93" spans="1:18" s="4" customFormat="1" ht="15" x14ac:dyDescent="0.2">
      <c r="A93" s="35" t="s">
        <v>80</v>
      </c>
      <c r="C93" s="23"/>
    </row>
    <row r="94" spans="1:18" s="4" customFormat="1" x14ac:dyDescent="0.2">
      <c r="A94" s="26"/>
      <c r="C94" s="23"/>
    </row>
    <row r="95" spans="1:18" s="4" customFormat="1" x14ac:dyDescent="0.2">
      <c r="A95" s="27" t="s">
        <v>32</v>
      </c>
      <c r="B95" s="14"/>
      <c r="C95" s="2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s="4" customFormat="1" x14ac:dyDescent="0.2">
      <c r="A96" s="55">
        <v>1</v>
      </c>
      <c r="B96" s="8">
        <v>2</v>
      </c>
      <c r="C96" s="8">
        <v>3</v>
      </c>
      <c r="D96" s="8">
        <v>5</v>
      </c>
      <c r="E96" s="8">
        <v>7</v>
      </c>
      <c r="F96" s="8">
        <v>9</v>
      </c>
      <c r="G96" s="8"/>
      <c r="H96" s="8">
        <v>14</v>
      </c>
      <c r="I96" s="8">
        <v>15</v>
      </c>
      <c r="J96" s="8">
        <v>16</v>
      </c>
      <c r="K96" s="8">
        <v>17</v>
      </c>
      <c r="L96" s="8"/>
      <c r="M96" s="8">
        <v>18</v>
      </c>
      <c r="N96" s="8">
        <v>19</v>
      </c>
      <c r="O96" s="8">
        <v>20</v>
      </c>
      <c r="P96" s="8">
        <v>21</v>
      </c>
      <c r="Q96" s="8"/>
      <c r="R96" s="8"/>
    </row>
    <row r="97" spans="1:18" s="4" customFormat="1" ht="25.5" outlineLevel="1" x14ac:dyDescent="0.2">
      <c r="A97" s="55">
        <v>173</v>
      </c>
      <c r="B97" s="16" t="s">
        <v>0</v>
      </c>
      <c r="C97" s="28">
        <v>250</v>
      </c>
      <c r="D97" s="29">
        <v>7.63</v>
      </c>
      <c r="E97" s="29">
        <v>5</v>
      </c>
      <c r="F97" s="29" t="e">
        <f>SUM(#REF!)</f>
        <v>#REF!</v>
      </c>
      <c r="G97" s="29"/>
      <c r="H97" s="29">
        <v>0.28000000000000003</v>
      </c>
      <c r="I97" s="29">
        <v>2.6</v>
      </c>
      <c r="J97" s="29">
        <v>40</v>
      </c>
      <c r="K97" s="29">
        <v>1.08</v>
      </c>
      <c r="L97" s="29"/>
      <c r="M97" s="29">
        <v>277</v>
      </c>
      <c r="N97" s="29">
        <v>394.25</v>
      </c>
      <c r="O97" s="29">
        <v>99.5</v>
      </c>
      <c r="P97" s="29">
        <v>2.63</v>
      </c>
      <c r="Q97" s="29"/>
      <c r="R97" s="29"/>
    </row>
    <row r="98" spans="1:18" s="4" customFormat="1" x14ac:dyDescent="0.2">
      <c r="A98" s="5">
        <v>447</v>
      </c>
      <c r="B98" s="19" t="s">
        <v>71</v>
      </c>
      <c r="C98" s="6">
        <v>50</v>
      </c>
      <c r="D98" s="33">
        <v>7.23</v>
      </c>
      <c r="E98" s="33">
        <v>9.14</v>
      </c>
      <c r="F98" s="33">
        <v>25.41</v>
      </c>
      <c r="G98" s="33"/>
      <c r="H98" s="33">
        <v>0.03</v>
      </c>
      <c r="I98" s="33">
        <v>0.05</v>
      </c>
      <c r="J98" s="33">
        <v>71.180000000000007</v>
      </c>
      <c r="K98" s="33">
        <v>0.42</v>
      </c>
      <c r="L98" s="33"/>
      <c r="M98" s="33">
        <v>26.73</v>
      </c>
      <c r="N98" s="33">
        <v>9.89</v>
      </c>
      <c r="O98" s="33">
        <v>57.23</v>
      </c>
      <c r="P98" s="33">
        <v>0.63</v>
      </c>
      <c r="Q98" s="33"/>
      <c r="R98" s="33"/>
    </row>
    <row r="99" spans="1:18" s="4" customFormat="1" x14ac:dyDescent="0.2">
      <c r="A99" s="5">
        <v>376</v>
      </c>
      <c r="B99" s="17" t="s">
        <v>41</v>
      </c>
      <c r="C99" s="6" t="s">
        <v>49</v>
      </c>
      <c r="D99" s="33">
        <v>0.53</v>
      </c>
      <c r="E99" s="33"/>
      <c r="F99" s="33">
        <v>9.4700000000000006</v>
      </c>
      <c r="G99" s="33"/>
      <c r="H99" s="33"/>
      <c r="I99" s="33">
        <v>0.27</v>
      </c>
      <c r="J99" s="33"/>
      <c r="K99" s="33"/>
      <c r="L99" s="33"/>
      <c r="M99" s="33">
        <v>13.6</v>
      </c>
      <c r="N99" s="33">
        <v>22.13</v>
      </c>
      <c r="O99" s="33">
        <v>11.73</v>
      </c>
      <c r="P99" s="33">
        <v>2.13</v>
      </c>
      <c r="Q99" s="33"/>
      <c r="R99" s="33"/>
    </row>
    <row r="100" spans="1:18" s="18" customFormat="1" x14ac:dyDescent="0.2">
      <c r="A100" s="14">
        <v>1</v>
      </c>
      <c r="B100" s="41" t="s">
        <v>99</v>
      </c>
      <c r="C100" s="41">
        <v>40</v>
      </c>
      <c r="D100" s="42">
        <v>2.36</v>
      </c>
      <c r="E100" s="42">
        <v>7.79</v>
      </c>
      <c r="F100" s="42">
        <v>14.89</v>
      </c>
      <c r="G100" s="42"/>
      <c r="H100" s="42">
        <v>0.03</v>
      </c>
      <c r="I100" s="42"/>
      <c r="J100" s="42">
        <v>40</v>
      </c>
      <c r="K100" s="42"/>
      <c r="L100" s="42"/>
      <c r="M100" s="42">
        <v>8.4</v>
      </c>
      <c r="N100" s="42">
        <v>22.5</v>
      </c>
      <c r="O100" s="42">
        <v>4.2</v>
      </c>
      <c r="P100" s="42">
        <v>0.35</v>
      </c>
      <c r="Q100" s="42"/>
      <c r="R100" s="42"/>
    </row>
    <row r="101" spans="1:18" s="4" customFormat="1" outlineLevel="1" x14ac:dyDescent="0.2">
      <c r="A101" s="5">
        <v>209</v>
      </c>
      <c r="B101" s="17" t="s">
        <v>40</v>
      </c>
      <c r="C101" s="6">
        <v>40</v>
      </c>
      <c r="D101" s="33">
        <v>5.08</v>
      </c>
      <c r="E101" s="33">
        <v>4.5999999999999996</v>
      </c>
      <c r="F101" s="33">
        <v>0.28000000000000003</v>
      </c>
      <c r="G101" s="33"/>
      <c r="H101" s="33">
        <v>0.03</v>
      </c>
      <c r="I101" s="33"/>
      <c r="J101" s="33">
        <v>100</v>
      </c>
      <c r="K101" s="33">
        <v>0.24</v>
      </c>
      <c r="L101" s="33"/>
      <c r="M101" s="33">
        <v>22</v>
      </c>
      <c r="N101" s="33">
        <v>76.8</v>
      </c>
      <c r="O101" s="33">
        <v>4.8</v>
      </c>
      <c r="P101" s="33">
        <v>1</v>
      </c>
      <c r="Q101" s="33"/>
      <c r="R101" s="33"/>
    </row>
    <row r="102" spans="1:18" s="4" customFormat="1" x14ac:dyDescent="0.2">
      <c r="A102" s="5"/>
      <c r="B102" s="10" t="s">
        <v>81</v>
      </c>
      <c r="C102" s="6"/>
      <c r="D102" s="33">
        <f>SUM(D97:D101)</f>
        <v>22.83</v>
      </c>
      <c r="E102" s="33">
        <f>SUM(E97:E101)</f>
        <v>26.53</v>
      </c>
      <c r="F102" s="33" t="e">
        <f>SUM(F97:F101)</f>
        <v>#REF!</v>
      </c>
      <c r="G102" s="33"/>
      <c r="H102" s="33">
        <f>SUM(H97:H101)</f>
        <v>0.37000000000000011</v>
      </c>
      <c r="I102" s="33">
        <f>SUM(I97:I101)</f>
        <v>2.92</v>
      </c>
      <c r="J102" s="33">
        <f>SUM(J97:J101)</f>
        <v>251.18</v>
      </c>
      <c r="K102" s="33">
        <f>SUM(K97:K101)</f>
        <v>1.74</v>
      </c>
      <c r="L102" s="33"/>
      <c r="M102" s="33">
        <f>SUM(M97:M101)</f>
        <v>347.73</v>
      </c>
      <c r="N102" s="33">
        <f>SUM(N97:N101)</f>
        <v>525.56999999999994</v>
      </c>
      <c r="O102" s="33">
        <f>SUM(O97:O101)</f>
        <v>177.45999999999998</v>
      </c>
      <c r="P102" s="33">
        <f>SUM(P97:P101)</f>
        <v>6.7399999999999993</v>
      </c>
      <c r="Q102" s="33"/>
      <c r="R102" s="33"/>
    </row>
    <row r="103" spans="1:18" s="4" customFormat="1" x14ac:dyDescent="0.2">
      <c r="A103" s="1"/>
      <c r="B103" s="18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4" customFormat="1" x14ac:dyDescent="0.2">
      <c r="A104" s="27" t="s">
        <v>21</v>
      </c>
      <c r="B104" s="18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4" customFormat="1" x14ac:dyDescent="0.2">
      <c r="A105" s="55">
        <v>1</v>
      </c>
      <c r="B105" s="8">
        <v>2</v>
      </c>
      <c r="C105" s="8">
        <v>3</v>
      </c>
      <c r="D105" s="8">
        <v>5</v>
      </c>
      <c r="E105" s="8">
        <v>7</v>
      </c>
      <c r="F105" s="8">
        <v>9</v>
      </c>
      <c r="G105" s="8"/>
      <c r="H105" s="8">
        <v>14</v>
      </c>
      <c r="I105" s="8">
        <v>15</v>
      </c>
      <c r="J105" s="8">
        <v>16</v>
      </c>
      <c r="K105" s="8">
        <v>17</v>
      </c>
      <c r="L105" s="8"/>
      <c r="M105" s="8">
        <v>18</v>
      </c>
      <c r="N105" s="8">
        <v>19</v>
      </c>
      <c r="O105" s="8">
        <v>20</v>
      </c>
      <c r="P105" s="8">
        <v>21</v>
      </c>
      <c r="Q105" s="8"/>
      <c r="R105" s="8"/>
    </row>
    <row r="106" spans="1:18" s="4" customFormat="1" x14ac:dyDescent="0.2">
      <c r="A106" s="5">
        <v>54</v>
      </c>
      <c r="B106" s="17" t="s">
        <v>55</v>
      </c>
      <c r="C106" s="6">
        <v>100</v>
      </c>
      <c r="D106" s="33">
        <v>1.31</v>
      </c>
      <c r="E106" s="33">
        <v>7.16</v>
      </c>
      <c r="F106" s="33">
        <v>12.11</v>
      </c>
      <c r="G106" s="33"/>
      <c r="H106" s="33">
        <v>0.02</v>
      </c>
      <c r="I106" s="33">
        <v>8.56</v>
      </c>
      <c r="J106" s="33"/>
      <c r="K106" s="33">
        <v>2.3199999999999998</v>
      </c>
      <c r="L106" s="33"/>
      <c r="M106" s="33">
        <v>34.4</v>
      </c>
      <c r="N106" s="33">
        <v>37.130000000000003</v>
      </c>
      <c r="O106" s="33">
        <v>19.7</v>
      </c>
      <c r="P106" s="33">
        <v>1.72</v>
      </c>
      <c r="Q106" s="33"/>
      <c r="R106" s="33"/>
    </row>
    <row r="107" spans="1:18" s="4" customFormat="1" x14ac:dyDescent="0.2">
      <c r="A107" s="5">
        <v>88</v>
      </c>
      <c r="B107" s="17" t="s">
        <v>56</v>
      </c>
      <c r="C107" s="6">
        <v>300</v>
      </c>
      <c r="D107" s="33">
        <v>3.16</v>
      </c>
      <c r="E107" s="33">
        <v>10.97</v>
      </c>
      <c r="F107" s="33">
        <v>9.75</v>
      </c>
      <c r="G107" s="33"/>
      <c r="H107" s="33">
        <v>0.09</v>
      </c>
      <c r="I107" s="33">
        <v>22.17</v>
      </c>
      <c r="J107" s="33"/>
      <c r="K107" s="33">
        <v>2.85</v>
      </c>
      <c r="L107" s="33"/>
      <c r="M107" s="33">
        <v>40.770000000000003</v>
      </c>
      <c r="N107" s="33">
        <v>56.91</v>
      </c>
      <c r="O107" s="33">
        <v>26.64</v>
      </c>
      <c r="P107" s="33">
        <v>0.99</v>
      </c>
      <c r="Q107" s="33"/>
      <c r="R107" s="33"/>
    </row>
    <row r="108" spans="1:18" s="4" customFormat="1" x14ac:dyDescent="0.2">
      <c r="A108" s="5">
        <v>234</v>
      </c>
      <c r="B108" s="9" t="s">
        <v>83</v>
      </c>
      <c r="C108" s="6">
        <v>100</v>
      </c>
      <c r="D108" s="33">
        <v>17.38</v>
      </c>
      <c r="E108" s="33">
        <v>14.38</v>
      </c>
      <c r="F108" s="33">
        <v>9.3800000000000008</v>
      </c>
      <c r="G108" s="33"/>
      <c r="H108" s="33">
        <v>0.09</v>
      </c>
      <c r="I108" s="33">
        <v>0.44</v>
      </c>
      <c r="J108" s="33">
        <v>12.13</v>
      </c>
      <c r="K108" s="33">
        <v>0.63</v>
      </c>
      <c r="L108" s="33"/>
      <c r="M108" s="33">
        <v>53.88</v>
      </c>
      <c r="N108" s="33"/>
      <c r="O108" s="33">
        <v>26.13</v>
      </c>
      <c r="P108" s="33">
        <v>0.75</v>
      </c>
      <c r="Q108" s="33"/>
      <c r="R108" s="33"/>
    </row>
    <row r="109" spans="1:18" s="4" customFormat="1" x14ac:dyDescent="0.2">
      <c r="A109" s="5">
        <v>310</v>
      </c>
      <c r="B109" s="9" t="s">
        <v>57</v>
      </c>
      <c r="C109" s="6">
        <v>200</v>
      </c>
      <c r="D109" s="33">
        <v>4</v>
      </c>
      <c r="E109" s="33">
        <v>0.8</v>
      </c>
      <c r="F109" s="33">
        <v>31.6</v>
      </c>
      <c r="G109" s="33"/>
      <c r="H109" s="33">
        <v>0.2</v>
      </c>
      <c r="I109" s="33">
        <v>29</v>
      </c>
      <c r="J109" s="33"/>
      <c r="K109" s="33">
        <v>0.2</v>
      </c>
      <c r="L109" s="33"/>
      <c r="M109" s="33">
        <v>24</v>
      </c>
      <c r="N109" s="33">
        <v>108</v>
      </c>
      <c r="O109" s="33">
        <v>44</v>
      </c>
      <c r="P109" s="33">
        <v>1.6</v>
      </c>
      <c r="Q109" s="33"/>
      <c r="R109" s="33"/>
    </row>
    <row r="110" spans="1:18" s="4" customFormat="1" x14ac:dyDescent="0.2">
      <c r="A110" s="5">
        <v>388</v>
      </c>
      <c r="B110" s="9" t="s">
        <v>37</v>
      </c>
      <c r="C110" s="6">
        <v>200</v>
      </c>
      <c r="D110" s="33">
        <v>0.4</v>
      </c>
      <c r="E110" s="33">
        <v>0.27</v>
      </c>
      <c r="F110" s="33">
        <v>17.2</v>
      </c>
      <c r="G110" s="33"/>
      <c r="H110" s="33">
        <v>0.01</v>
      </c>
      <c r="I110" s="43">
        <v>100</v>
      </c>
      <c r="J110" s="33"/>
      <c r="K110" s="33"/>
      <c r="L110" s="33"/>
      <c r="M110" s="33">
        <v>7.73</v>
      </c>
      <c r="N110" s="33">
        <v>2.13</v>
      </c>
      <c r="O110" s="33">
        <v>2.67</v>
      </c>
      <c r="P110" s="33">
        <v>0.53</v>
      </c>
      <c r="Q110" s="33"/>
      <c r="R110" s="33"/>
    </row>
    <row r="111" spans="1:18" s="4" customFormat="1" x14ac:dyDescent="0.2">
      <c r="A111" s="5" t="s">
        <v>4</v>
      </c>
      <c r="B111" s="9" t="s">
        <v>5</v>
      </c>
      <c r="C111" s="6">
        <v>30</v>
      </c>
      <c r="D111" s="33">
        <v>2.37</v>
      </c>
      <c r="E111" s="33">
        <v>0.3</v>
      </c>
      <c r="F111" s="33">
        <v>14.49</v>
      </c>
      <c r="G111" s="33"/>
      <c r="H111" s="33">
        <v>0.03</v>
      </c>
      <c r="I111" s="33"/>
      <c r="J111" s="33"/>
      <c r="K111" s="33">
        <v>0.39</v>
      </c>
      <c r="L111" s="33"/>
      <c r="M111" s="33">
        <v>6.9</v>
      </c>
      <c r="N111" s="33">
        <v>26.1</v>
      </c>
      <c r="O111" s="33">
        <v>9.9</v>
      </c>
      <c r="P111" s="33">
        <v>0.33</v>
      </c>
      <c r="Q111" s="33"/>
      <c r="R111" s="33"/>
    </row>
    <row r="112" spans="1:18" s="4" customFormat="1" x14ac:dyDescent="0.2">
      <c r="A112" s="5" t="s">
        <v>4</v>
      </c>
      <c r="B112" s="9" t="s">
        <v>23</v>
      </c>
      <c r="C112" s="6">
        <v>60</v>
      </c>
      <c r="D112" s="33">
        <v>3.36</v>
      </c>
      <c r="E112" s="33">
        <v>0.66</v>
      </c>
      <c r="F112" s="33">
        <v>29.64</v>
      </c>
      <c r="G112" s="33"/>
      <c r="H112" s="33">
        <v>7.0000000000000007E-2</v>
      </c>
      <c r="I112" s="33"/>
      <c r="J112" s="33"/>
      <c r="K112" s="33">
        <v>0.54</v>
      </c>
      <c r="L112" s="33"/>
      <c r="M112" s="33">
        <v>13.8</v>
      </c>
      <c r="N112" s="33">
        <v>63.6</v>
      </c>
      <c r="O112" s="33">
        <v>15</v>
      </c>
      <c r="P112" s="33">
        <v>1.86</v>
      </c>
      <c r="Q112" s="33"/>
      <c r="R112" s="33"/>
    </row>
    <row r="113" spans="1:18" s="4" customFormat="1" outlineLevel="1" x14ac:dyDescent="0.2">
      <c r="A113" s="5">
        <v>341</v>
      </c>
      <c r="B113" s="9" t="s">
        <v>54</v>
      </c>
      <c r="C113" s="6">
        <v>100</v>
      </c>
      <c r="D113" s="33">
        <v>1.279968</v>
      </c>
      <c r="E113" s="33">
        <v>0.27999299999999999</v>
      </c>
      <c r="F113" s="33">
        <v>11.573043999999999</v>
      </c>
      <c r="G113" s="33"/>
      <c r="H113" s="33">
        <v>5.3331999999999997E-2</v>
      </c>
      <c r="I113" s="33">
        <v>85.717857000000009</v>
      </c>
      <c r="J113" s="33">
        <v>0</v>
      </c>
      <c r="K113" s="33">
        <v>0.27999299999999999</v>
      </c>
      <c r="L113" s="33"/>
      <c r="M113" s="33">
        <v>48.572118999999994</v>
      </c>
      <c r="N113" s="33">
        <v>32.852511999999997</v>
      </c>
      <c r="O113" s="33">
        <v>18.572868999999997</v>
      </c>
      <c r="P113" s="33">
        <v>0.42665599999999998</v>
      </c>
      <c r="Q113" s="33"/>
      <c r="R113" s="33"/>
    </row>
    <row r="114" spans="1:18" s="4" customFormat="1" x14ac:dyDescent="0.2">
      <c r="A114" s="5"/>
      <c r="B114" s="11" t="s">
        <v>25</v>
      </c>
      <c r="C114" s="6"/>
      <c r="D114" s="33">
        <f>SUM(D106:D113)</f>
        <v>33.259968000000001</v>
      </c>
      <c r="E114" s="33">
        <f>SUM(E106:E113)</f>
        <v>34.819992999999997</v>
      </c>
      <c r="F114" s="33">
        <f>SUM(F106:F113)</f>
        <v>135.743044</v>
      </c>
      <c r="G114" s="33"/>
      <c r="H114" s="33">
        <f>SUM(H106:H113)</f>
        <v>0.56333200000000005</v>
      </c>
      <c r="I114" s="33">
        <f>SUM(I106:I113)</f>
        <v>245.88785700000003</v>
      </c>
      <c r="J114" s="33">
        <f>SUM(J106:J113)</f>
        <v>12.13</v>
      </c>
      <c r="K114" s="33">
        <f>SUM(K106:K113)</f>
        <v>7.2099929999999999</v>
      </c>
      <c r="L114" s="33"/>
      <c r="M114" s="33">
        <f>SUM(M106:M113)</f>
        <v>230.052119</v>
      </c>
      <c r="N114" s="33">
        <f>SUM(N106:N113)</f>
        <v>326.72251199999999</v>
      </c>
      <c r="O114" s="33">
        <f>SUM(O106:O113)</f>
        <v>162.61286899999999</v>
      </c>
      <c r="P114" s="33">
        <f>SUM(P106:P113)</f>
        <v>8.2066560000000006</v>
      </c>
      <c r="Q114" s="33"/>
      <c r="R114" s="33"/>
    </row>
    <row r="115" spans="1:18" s="4" customFormat="1" ht="15" x14ac:dyDescent="0.2">
      <c r="A115" s="5"/>
      <c r="B115" s="10" t="s">
        <v>26</v>
      </c>
      <c r="C115" s="6"/>
      <c r="D115" s="15">
        <f>D114+D102</f>
        <v>56.089967999999999</v>
      </c>
      <c r="E115" s="15">
        <f>E114+E102</f>
        <v>61.349992999999998</v>
      </c>
      <c r="F115" s="15" t="e">
        <f>F114+F102</f>
        <v>#REF!</v>
      </c>
      <c r="G115" s="15"/>
      <c r="H115" s="15">
        <f>H114+H102</f>
        <v>0.93333200000000016</v>
      </c>
      <c r="I115" s="15">
        <f>I114+I102</f>
        <v>248.80785700000001</v>
      </c>
      <c r="J115" s="15">
        <f>J114+J102</f>
        <v>263.31</v>
      </c>
      <c r="K115" s="15">
        <f>K114+K102</f>
        <v>8.9499929999999992</v>
      </c>
      <c r="L115" s="15"/>
      <c r="M115" s="15">
        <f>M114+M102</f>
        <v>577.78211899999997</v>
      </c>
      <c r="N115" s="15">
        <f>N114+N102</f>
        <v>852.29251199999999</v>
      </c>
      <c r="O115" s="15">
        <f>O114+O102</f>
        <v>340.07286899999997</v>
      </c>
      <c r="P115" s="15">
        <f>P114+P102</f>
        <v>14.946656000000001</v>
      </c>
      <c r="Q115" s="15"/>
      <c r="R115" s="15"/>
    </row>
    <row r="116" spans="1:18" s="4" customFormat="1" x14ac:dyDescent="0.2">
      <c r="A116" s="1"/>
      <c r="B116" s="18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4" customFormat="1" ht="15" x14ac:dyDescent="0.2">
      <c r="A117" s="35" t="s">
        <v>75</v>
      </c>
      <c r="B117" s="18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4" customFormat="1" x14ac:dyDescent="0.2">
      <c r="A118" s="1"/>
      <c r="B118" s="18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4" customFormat="1" x14ac:dyDescent="0.2">
      <c r="A119" s="27" t="s">
        <v>32</v>
      </c>
      <c r="B119" s="18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4" customFormat="1" x14ac:dyDescent="0.2">
      <c r="A120" s="55">
        <v>1</v>
      </c>
      <c r="B120" s="8">
        <v>2</v>
      </c>
      <c r="C120" s="8">
        <v>3</v>
      </c>
      <c r="D120" s="8">
        <v>5</v>
      </c>
      <c r="E120" s="8">
        <v>7</v>
      </c>
      <c r="F120" s="8">
        <v>9</v>
      </c>
      <c r="G120" s="8"/>
      <c r="H120" s="8">
        <v>14</v>
      </c>
      <c r="I120" s="8">
        <v>15</v>
      </c>
      <c r="J120" s="8">
        <v>16</v>
      </c>
      <c r="K120" s="8">
        <v>17</v>
      </c>
      <c r="L120" s="8"/>
      <c r="M120" s="8">
        <v>18</v>
      </c>
      <c r="N120" s="8">
        <v>19</v>
      </c>
      <c r="O120" s="8">
        <v>20</v>
      </c>
      <c r="P120" s="8">
        <v>21</v>
      </c>
      <c r="Q120" s="8"/>
      <c r="R120" s="8"/>
    </row>
    <row r="121" spans="1:18" s="4" customFormat="1" x14ac:dyDescent="0.2">
      <c r="A121" s="5">
        <v>175</v>
      </c>
      <c r="B121" s="17" t="s">
        <v>58</v>
      </c>
      <c r="C121" s="6">
        <v>200</v>
      </c>
      <c r="D121" s="33">
        <v>3.3</v>
      </c>
      <c r="E121" s="33">
        <v>8.6</v>
      </c>
      <c r="F121" s="33">
        <v>23.2</v>
      </c>
      <c r="G121" s="33"/>
      <c r="H121" s="33">
        <v>0.4</v>
      </c>
      <c r="I121" s="33">
        <v>1.9</v>
      </c>
      <c r="J121" s="33">
        <v>71.599999999999994</v>
      </c>
      <c r="K121" s="33">
        <v>0.4</v>
      </c>
      <c r="L121" s="33"/>
      <c r="M121" s="33">
        <v>92.3</v>
      </c>
      <c r="N121" s="33">
        <v>108.4</v>
      </c>
      <c r="O121" s="33">
        <v>26.7</v>
      </c>
      <c r="P121" s="33">
        <v>1.3</v>
      </c>
      <c r="Q121" s="33"/>
      <c r="R121" s="33"/>
    </row>
    <row r="122" spans="1:18" s="4" customFormat="1" x14ac:dyDescent="0.2">
      <c r="A122" s="55">
        <v>15</v>
      </c>
      <c r="B122" s="9" t="s">
        <v>1</v>
      </c>
      <c r="C122" s="28">
        <v>30</v>
      </c>
      <c r="D122" s="29">
        <v>6.96</v>
      </c>
      <c r="E122" s="29">
        <v>8.85</v>
      </c>
      <c r="F122" s="29" t="e">
        <f>SUM(#REF!)</f>
        <v>#REF!</v>
      </c>
      <c r="G122" s="29"/>
      <c r="H122" s="29">
        <v>0.01</v>
      </c>
      <c r="I122" s="29">
        <v>0.21</v>
      </c>
      <c r="J122" s="29">
        <v>78</v>
      </c>
      <c r="K122" s="29">
        <v>0.15</v>
      </c>
      <c r="L122" s="29"/>
      <c r="M122" s="29">
        <v>264</v>
      </c>
      <c r="N122" s="29">
        <v>150</v>
      </c>
      <c r="O122" s="29">
        <v>10.5</v>
      </c>
      <c r="P122" s="29">
        <v>0.3</v>
      </c>
      <c r="Q122" s="29"/>
      <c r="R122" s="29"/>
    </row>
    <row r="123" spans="1:18" s="4" customFormat="1" x14ac:dyDescent="0.2">
      <c r="A123" s="5">
        <v>14</v>
      </c>
      <c r="B123" s="9" t="s">
        <v>2</v>
      </c>
      <c r="C123" s="6">
        <v>10</v>
      </c>
      <c r="D123" s="33">
        <v>0.1</v>
      </c>
      <c r="E123" s="33">
        <v>7.2</v>
      </c>
      <c r="F123" s="33">
        <v>0.13</v>
      </c>
      <c r="G123" s="33"/>
      <c r="H123" s="33">
        <v>0</v>
      </c>
      <c r="I123" s="33"/>
      <c r="J123" s="33">
        <v>40</v>
      </c>
      <c r="K123" s="33">
        <v>0.1</v>
      </c>
      <c r="L123" s="33"/>
      <c r="M123" s="33">
        <v>2.4</v>
      </c>
      <c r="N123" s="33">
        <v>3</v>
      </c>
      <c r="O123" s="33"/>
      <c r="P123" s="33"/>
      <c r="Q123" s="33"/>
      <c r="R123" s="33"/>
    </row>
    <row r="124" spans="1:18" s="4" customFormat="1" x14ac:dyDescent="0.2">
      <c r="A124" s="5">
        <v>377</v>
      </c>
      <c r="B124" s="5" t="s">
        <v>33</v>
      </c>
      <c r="C124" s="6" t="s">
        <v>107</v>
      </c>
      <c r="D124" s="33">
        <v>0.53</v>
      </c>
      <c r="E124" s="33"/>
      <c r="F124" s="33">
        <v>9.8699999999999992</v>
      </c>
      <c r="G124" s="33"/>
      <c r="H124" s="33"/>
      <c r="I124" s="33">
        <v>2.13</v>
      </c>
      <c r="J124" s="33"/>
      <c r="K124" s="33"/>
      <c r="L124" s="33"/>
      <c r="M124" s="33">
        <v>15.33</v>
      </c>
      <c r="N124" s="33">
        <v>23.2</v>
      </c>
      <c r="O124" s="33">
        <v>12.27</v>
      </c>
      <c r="P124" s="33">
        <v>2.13</v>
      </c>
      <c r="Q124" s="33"/>
      <c r="R124" s="33"/>
    </row>
    <row r="125" spans="1:18" s="4" customFormat="1" x14ac:dyDescent="0.2">
      <c r="A125" s="5" t="s">
        <v>4</v>
      </c>
      <c r="B125" s="9" t="s">
        <v>5</v>
      </c>
      <c r="C125" s="6">
        <v>50</v>
      </c>
      <c r="D125" s="33">
        <v>3.95</v>
      </c>
      <c r="E125" s="33">
        <v>0.5</v>
      </c>
      <c r="F125" s="33">
        <v>24.15</v>
      </c>
      <c r="G125" s="33"/>
      <c r="H125" s="33">
        <v>0.05</v>
      </c>
      <c r="I125" s="33"/>
      <c r="J125" s="33"/>
      <c r="K125" s="33">
        <v>0.65</v>
      </c>
      <c r="L125" s="33"/>
      <c r="M125" s="33">
        <v>11.5</v>
      </c>
      <c r="N125" s="33">
        <v>43.5</v>
      </c>
      <c r="O125" s="33">
        <v>16.5</v>
      </c>
      <c r="P125" s="33">
        <v>0.55000000000000004</v>
      </c>
      <c r="Q125" s="33"/>
      <c r="R125" s="33"/>
    </row>
    <row r="126" spans="1:18" s="4" customFormat="1" x14ac:dyDescent="0.2">
      <c r="A126" s="5"/>
      <c r="B126" s="10" t="s">
        <v>81</v>
      </c>
      <c r="C126" s="6"/>
      <c r="D126" s="33">
        <f>SUM(D121:D125)</f>
        <v>14.84</v>
      </c>
      <c r="E126" s="33">
        <f>SUM(E121:E125)</f>
        <v>25.15</v>
      </c>
      <c r="F126" s="33" t="e">
        <f>SUM(F121:F125)</f>
        <v>#REF!</v>
      </c>
      <c r="G126" s="33"/>
      <c r="H126" s="33">
        <f>SUM(H121:H125)</f>
        <v>0.46</v>
      </c>
      <c r="I126" s="33">
        <f>SUM(I121:I125)</f>
        <v>4.24</v>
      </c>
      <c r="J126" s="33">
        <f>SUM(J121:J125)</f>
        <v>189.6</v>
      </c>
      <c r="K126" s="33">
        <f>SUM(K121:K125)</f>
        <v>1.3</v>
      </c>
      <c r="L126" s="33"/>
      <c r="M126" s="33">
        <f>SUM(M121:M125)</f>
        <v>385.53</v>
      </c>
      <c r="N126" s="33">
        <f>SUM(N121:N125)</f>
        <v>328.09999999999997</v>
      </c>
      <c r="O126" s="33">
        <f>SUM(O121:O125)</f>
        <v>65.97</v>
      </c>
      <c r="P126" s="33">
        <f>SUM(P121:P125)</f>
        <v>4.28</v>
      </c>
      <c r="Q126" s="33"/>
      <c r="R126" s="33"/>
    </row>
    <row r="127" spans="1:18" s="4" customFormat="1" x14ac:dyDescent="0.2">
      <c r="A127" s="1"/>
      <c r="B127" s="18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4" customFormat="1" x14ac:dyDescent="0.2">
      <c r="A128" s="27" t="s">
        <v>21</v>
      </c>
      <c r="B128" s="18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4" customFormat="1" x14ac:dyDescent="0.2">
      <c r="A129" s="55">
        <v>1</v>
      </c>
      <c r="B129" s="8">
        <v>2</v>
      </c>
      <c r="C129" s="8">
        <v>3</v>
      </c>
      <c r="D129" s="8">
        <v>5</v>
      </c>
      <c r="E129" s="8">
        <v>7</v>
      </c>
      <c r="F129" s="8">
        <v>9</v>
      </c>
      <c r="G129" s="8"/>
      <c r="H129" s="8">
        <v>14</v>
      </c>
      <c r="I129" s="8">
        <v>15</v>
      </c>
      <c r="J129" s="8">
        <v>16</v>
      </c>
      <c r="K129" s="8">
        <v>17</v>
      </c>
      <c r="L129" s="8"/>
      <c r="M129" s="8">
        <v>18</v>
      </c>
      <c r="N129" s="8">
        <v>19</v>
      </c>
      <c r="O129" s="8">
        <v>20</v>
      </c>
      <c r="P129" s="8">
        <v>21</v>
      </c>
      <c r="Q129" s="8"/>
      <c r="R129" s="8"/>
    </row>
    <row r="130" spans="1:18" s="4" customFormat="1" x14ac:dyDescent="0.2">
      <c r="A130" s="5">
        <v>73</v>
      </c>
      <c r="B130" s="17" t="s">
        <v>60</v>
      </c>
      <c r="C130" s="6">
        <v>100</v>
      </c>
      <c r="D130" s="33">
        <v>1.01</v>
      </c>
      <c r="E130" s="33">
        <v>0.5</v>
      </c>
      <c r="F130" s="33">
        <v>5.39</v>
      </c>
      <c r="G130" s="33"/>
      <c r="H130" s="33">
        <v>0.04</v>
      </c>
      <c r="I130" s="33">
        <v>6.51</v>
      </c>
      <c r="J130" s="33"/>
      <c r="K130" s="33">
        <v>2.39</v>
      </c>
      <c r="L130" s="33"/>
      <c r="M130" s="33">
        <v>5.09</v>
      </c>
      <c r="N130" s="33">
        <v>75.67</v>
      </c>
      <c r="O130" s="33">
        <v>17.27</v>
      </c>
      <c r="P130" s="33">
        <v>0.69</v>
      </c>
      <c r="Q130" s="33"/>
      <c r="R130" s="33"/>
    </row>
    <row r="131" spans="1:18" s="4" customFormat="1" x14ac:dyDescent="0.2">
      <c r="A131" s="5">
        <v>99</v>
      </c>
      <c r="B131" s="17" t="s">
        <v>35</v>
      </c>
      <c r="C131" s="6">
        <v>300</v>
      </c>
      <c r="D131" s="33">
        <v>2.73</v>
      </c>
      <c r="E131" s="33">
        <v>2.79</v>
      </c>
      <c r="F131" s="33">
        <v>13.5</v>
      </c>
      <c r="G131" s="33"/>
      <c r="H131" s="33">
        <v>0.09</v>
      </c>
      <c r="I131" s="33">
        <v>12.75</v>
      </c>
      <c r="J131" s="33"/>
      <c r="K131" s="33">
        <v>2.91</v>
      </c>
      <c r="L131" s="33"/>
      <c r="M131" s="33">
        <v>51.9</v>
      </c>
      <c r="N131" s="33">
        <v>225.9</v>
      </c>
      <c r="O131" s="33">
        <v>33</v>
      </c>
      <c r="P131" s="33">
        <v>0.99</v>
      </c>
      <c r="Q131" s="33"/>
      <c r="R131" s="33"/>
    </row>
    <row r="132" spans="1:18" s="4" customFormat="1" x14ac:dyDescent="0.2">
      <c r="A132" s="5">
        <v>295</v>
      </c>
      <c r="B132" s="9" t="s">
        <v>61</v>
      </c>
      <c r="C132" s="6">
        <v>130</v>
      </c>
      <c r="D132" s="33">
        <v>29.2</v>
      </c>
      <c r="E132" s="33">
        <v>13.6</v>
      </c>
      <c r="F132" s="33">
        <v>13.5</v>
      </c>
      <c r="G132" s="33"/>
      <c r="H132" s="33">
        <v>0.08</v>
      </c>
      <c r="I132" s="33">
        <v>0.2</v>
      </c>
      <c r="J132" s="33">
        <v>20</v>
      </c>
      <c r="K132" s="33">
        <v>0.38</v>
      </c>
      <c r="L132" s="33"/>
      <c r="M132" s="33">
        <v>19.62</v>
      </c>
      <c r="N132" s="33">
        <v>96</v>
      </c>
      <c r="O132" s="33">
        <v>26</v>
      </c>
      <c r="P132" s="33">
        <v>2.2000000000000002</v>
      </c>
      <c r="Q132" s="33"/>
      <c r="R132" s="33"/>
    </row>
    <row r="133" spans="1:18" s="4" customFormat="1" x14ac:dyDescent="0.2">
      <c r="A133" s="5">
        <v>309</v>
      </c>
      <c r="B133" s="5" t="s">
        <v>51</v>
      </c>
      <c r="C133" s="6" t="s">
        <v>52</v>
      </c>
      <c r="D133" s="33">
        <v>7.14</v>
      </c>
      <c r="E133" s="33">
        <v>17.5</v>
      </c>
      <c r="F133" s="33">
        <v>39.9</v>
      </c>
      <c r="G133" s="33"/>
      <c r="H133" s="33">
        <v>0.08</v>
      </c>
      <c r="I133" s="33"/>
      <c r="J133" s="33"/>
      <c r="K133" s="33">
        <v>2.73</v>
      </c>
      <c r="L133" s="33"/>
      <c r="M133" s="33">
        <v>16.8</v>
      </c>
      <c r="N133" s="33">
        <v>48.3</v>
      </c>
      <c r="O133" s="33">
        <v>10.5</v>
      </c>
      <c r="P133" s="33">
        <v>1.05</v>
      </c>
      <c r="Q133" s="33"/>
      <c r="R133" s="33"/>
    </row>
    <row r="134" spans="1:18" s="4" customFormat="1" x14ac:dyDescent="0.2">
      <c r="A134" s="5">
        <v>348</v>
      </c>
      <c r="B134" s="9" t="s">
        <v>108</v>
      </c>
      <c r="C134" s="6">
        <v>200</v>
      </c>
      <c r="D134" s="33">
        <v>0.52</v>
      </c>
      <c r="E134" s="33">
        <v>0.18</v>
      </c>
      <c r="F134" s="33">
        <v>24.84</v>
      </c>
      <c r="G134" s="33"/>
      <c r="H134" s="33">
        <v>0.02</v>
      </c>
      <c r="I134" s="33">
        <v>59.4</v>
      </c>
      <c r="J134" s="33"/>
      <c r="K134" s="33">
        <v>0.2</v>
      </c>
      <c r="L134" s="33"/>
      <c r="M134" s="33">
        <v>23.4</v>
      </c>
      <c r="N134" s="33">
        <v>23.4</v>
      </c>
      <c r="O134" s="33">
        <v>17</v>
      </c>
      <c r="P134" s="33">
        <v>60.3</v>
      </c>
      <c r="Q134" s="33"/>
      <c r="R134" s="33"/>
    </row>
    <row r="135" spans="1:18" s="4" customFormat="1" x14ac:dyDescent="0.2">
      <c r="A135" s="5" t="s">
        <v>4</v>
      </c>
      <c r="B135" s="9" t="s">
        <v>47</v>
      </c>
      <c r="C135" s="6">
        <v>20</v>
      </c>
      <c r="D135" s="33">
        <v>1.7</v>
      </c>
      <c r="E135" s="33">
        <v>2.2599999999999998</v>
      </c>
      <c r="F135" s="33">
        <v>13.94</v>
      </c>
      <c r="G135" s="33"/>
      <c r="H135" s="33">
        <v>0.02</v>
      </c>
      <c r="I135" s="33"/>
      <c r="J135" s="33">
        <v>13</v>
      </c>
      <c r="K135" s="33">
        <v>0.26</v>
      </c>
      <c r="L135" s="33"/>
      <c r="M135" s="33">
        <v>8.1999999999999993</v>
      </c>
      <c r="N135" s="33">
        <v>17.399999999999999</v>
      </c>
      <c r="O135" s="33">
        <v>3</v>
      </c>
      <c r="P135" s="33">
        <v>0.2</v>
      </c>
      <c r="Q135" s="33"/>
      <c r="R135" s="33"/>
    </row>
    <row r="136" spans="1:18" s="4" customFormat="1" x14ac:dyDescent="0.2">
      <c r="A136" s="5" t="s">
        <v>4</v>
      </c>
      <c r="B136" s="17" t="s">
        <v>23</v>
      </c>
      <c r="C136" s="6">
        <v>60</v>
      </c>
      <c r="D136" s="33">
        <v>3.36</v>
      </c>
      <c r="E136" s="33">
        <v>0.66</v>
      </c>
      <c r="F136" s="33">
        <v>29.64</v>
      </c>
      <c r="G136" s="33"/>
      <c r="H136" s="33">
        <v>7.0000000000000007E-2</v>
      </c>
      <c r="I136" s="33"/>
      <c r="J136" s="33"/>
      <c r="K136" s="33">
        <v>0.54</v>
      </c>
      <c r="L136" s="33"/>
      <c r="M136" s="33">
        <v>13.8</v>
      </c>
      <c r="N136" s="33">
        <v>63.6</v>
      </c>
      <c r="O136" s="33">
        <v>15</v>
      </c>
      <c r="P136" s="33">
        <v>1.86</v>
      </c>
      <c r="Q136" s="33"/>
      <c r="R136" s="33"/>
    </row>
    <row r="137" spans="1:18" s="4" customFormat="1" x14ac:dyDescent="0.2">
      <c r="A137" s="5">
        <v>338</v>
      </c>
      <c r="B137" s="9" t="s">
        <v>6</v>
      </c>
      <c r="C137" s="6">
        <v>100</v>
      </c>
      <c r="D137" s="33">
        <v>0.39998999999999996</v>
      </c>
      <c r="E137" s="33">
        <v>0.39998999999999996</v>
      </c>
      <c r="F137" s="33">
        <v>9.7997549999999993</v>
      </c>
      <c r="G137" s="33"/>
      <c r="H137" s="33">
        <v>2.6665999999999999E-2</v>
      </c>
      <c r="I137" s="33">
        <v>9.9997499999999988</v>
      </c>
      <c r="J137" s="33">
        <v>0</v>
      </c>
      <c r="K137" s="33">
        <v>0.19999499999999998</v>
      </c>
      <c r="L137" s="33"/>
      <c r="M137" s="33">
        <v>15.999599999999999</v>
      </c>
      <c r="N137" s="33">
        <v>10.999725</v>
      </c>
      <c r="O137" s="33">
        <v>8.9997749999999996</v>
      </c>
      <c r="P137" s="33">
        <v>2.1999449999999996</v>
      </c>
      <c r="Q137" s="33"/>
      <c r="R137" s="33"/>
    </row>
    <row r="138" spans="1:18" s="4" customFormat="1" x14ac:dyDescent="0.2">
      <c r="A138" s="5"/>
      <c r="B138" s="10" t="s">
        <v>25</v>
      </c>
      <c r="C138" s="6"/>
      <c r="D138" s="33">
        <f>SUM(D130:D137)</f>
        <v>46.059990000000006</v>
      </c>
      <c r="E138" s="33">
        <f>SUM(E130:E137)</f>
        <v>37.889989999999997</v>
      </c>
      <c r="F138" s="33">
        <f>SUM(F130:F137)</f>
        <v>150.50975499999998</v>
      </c>
      <c r="G138" s="33"/>
      <c r="H138" s="33">
        <f>SUM(H130:H137)</f>
        <v>0.4266660000000001</v>
      </c>
      <c r="I138" s="33">
        <f>SUM(I130:I137)</f>
        <v>88.859749999999991</v>
      </c>
      <c r="J138" s="33">
        <f>SUM(J130:J137)</f>
        <v>33</v>
      </c>
      <c r="K138" s="33">
        <f>SUM(K130:K137)</f>
        <v>9.6099949999999996</v>
      </c>
      <c r="L138" s="33"/>
      <c r="M138" s="33">
        <f>SUM(M130:M137)</f>
        <v>154.80959999999999</v>
      </c>
      <c r="N138" s="33">
        <f>SUM(N130:N137)</f>
        <v>561.26972499999999</v>
      </c>
      <c r="O138" s="33">
        <f>SUM(O130:O137)</f>
        <v>130.76977499999998</v>
      </c>
      <c r="P138" s="33">
        <f>SUM(P130:P137)</f>
        <v>69.489944999999992</v>
      </c>
      <c r="Q138" s="33"/>
      <c r="R138" s="33"/>
    </row>
    <row r="139" spans="1:18" s="4" customFormat="1" ht="15" x14ac:dyDescent="0.2">
      <c r="A139" s="5"/>
      <c r="B139" s="10" t="s">
        <v>26</v>
      </c>
      <c r="C139" s="6"/>
      <c r="D139" s="15">
        <f>D138+D126</f>
        <v>60.899990000000003</v>
      </c>
      <c r="E139" s="15">
        <f>E138+E126</f>
        <v>63.039989999999996</v>
      </c>
      <c r="F139" s="15" t="e">
        <f>F138+F126</f>
        <v>#REF!</v>
      </c>
      <c r="G139" s="15"/>
      <c r="H139" s="15">
        <f>H138+H126</f>
        <v>0.88666600000000018</v>
      </c>
      <c r="I139" s="15">
        <f>I138+I126</f>
        <v>93.099749999999986</v>
      </c>
      <c r="J139" s="15">
        <f>J138+J126</f>
        <v>222.6</v>
      </c>
      <c r="K139" s="15">
        <f>K138+K126</f>
        <v>10.909995</v>
      </c>
      <c r="L139" s="15"/>
      <c r="M139" s="15">
        <f>M138+M126</f>
        <v>540.33960000000002</v>
      </c>
      <c r="N139" s="15">
        <f>N138+N126</f>
        <v>889.36972500000002</v>
      </c>
      <c r="O139" s="15">
        <f>O138+O126</f>
        <v>196.73977499999998</v>
      </c>
      <c r="P139" s="15">
        <f>P138+P126</f>
        <v>73.769944999999993</v>
      </c>
      <c r="Q139" s="15"/>
      <c r="R139" s="15"/>
    </row>
    <row r="140" spans="1:18" s="4" customFormat="1" x14ac:dyDescent="0.2">
      <c r="A140" s="26"/>
      <c r="C140" s="23"/>
    </row>
    <row r="141" spans="1:18" s="4" customFormat="1" ht="15" x14ac:dyDescent="0.2">
      <c r="A141" s="35" t="s">
        <v>76</v>
      </c>
      <c r="C141" s="23"/>
    </row>
    <row r="142" spans="1:18" s="4" customFormat="1" x14ac:dyDescent="0.2">
      <c r="A142" s="44"/>
      <c r="C142" s="23"/>
    </row>
    <row r="143" spans="1:18" s="4" customFormat="1" x14ac:dyDescent="0.2">
      <c r="A143" s="45" t="s">
        <v>32</v>
      </c>
      <c r="C143" s="23"/>
    </row>
    <row r="144" spans="1:18" s="4" customFormat="1" x14ac:dyDescent="0.2">
      <c r="A144" s="55">
        <v>1</v>
      </c>
      <c r="B144" s="8">
        <v>2</v>
      </c>
      <c r="C144" s="8">
        <v>3</v>
      </c>
      <c r="D144" s="8">
        <v>5</v>
      </c>
      <c r="E144" s="8">
        <v>7</v>
      </c>
      <c r="F144" s="8">
        <v>9</v>
      </c>
      <c r="G144" s="8"/>
      <c r="H144" s="8">
        <v>14</v>
      </c>
      <c r="I144" s="8">
        <v>15</v>
      </c>
      <c r="J144" s="8">
        <v>16</v>
      </c>
      <c r="K144" s="8">
        <v>17</v>
      </c>
      <c r="L144" s="8"/>
      <c r="M144" s="8">
        <v>18</v>
      </c>
      <c r="N144" s="8">
        <v>19</v>
      </c>
      <c r="O144" s="8">
        <v>20</v>
      </c>
      <c r="P144" s="8">
        <v>21</v>
      </c>
      <c r="Q144" s="8"/>
      <c r="R144" s="8"/>
    </row>
    <row r="145" spans="1:18" s="4" customFormat="1" x14ac:dyDescent="0.2">
      <c r="A145" s="5">
        <v>420</v>
      </c>
      <c r="B145" s="17" t="s">
        <v>105</v>
      </c>
      <c r="C145" s="6">
        <v>100</v>
      </c>
      <c r="D145" s="33">
        <v>9.5</v>
      </c>
      <c r="E145" s="33">
        <v>25</v>
      </c>
      <c r="F145" s="33">
        <v>26.9</v>
      </c>
      <c r="G145" s="33"/>
      <c r="H145" s="33">
        <v>0.11</v>
      </c>
      <c r="I145" s="33"/>
      <c r="J145" s="33">
        <v>0.01</v>
      </c>
      <c r="K145" s="33"/>
      <c r="L145" s="33"/>
      <c r="M145" s="33">
        <v>19</v>
      </c>
      <c r="N145" s="33">
        <v>8.25</v>
      </c>
      <c r="O145" s="33">
        <v>25</v>
      </c>
      <c r="P145" s="33">
        <v>1.3</v>
      </c>
      <c r="Q145" s="33"/>
      <c r="R145" s="33"/>
    </row>
    <row r="146" spans="1:18" s="4" customFormat="1" x14ac:dyDescent="0.2">
      <c r="A146" s="5">
        <v>176</v>
      </c>
      <c r="B146" s="17" t="s">
        <v>72</v>
      </c>
      <c r="C146" s="6" t="s">
        <v>52</v>
      </c>
      <c r="D146" s="33">
        <v>8.1999999999999993</v>
      </c>
      <c r="E146" s="33">
        <v>7.8</v>
      </c>
      <c r="F146" s="33">
        <v>32.97</v>
      </c>
      <c r="G146" s="33"/>
      <c r="H146" s="33">
        <v>0.11</v>
      </c>
      <c r="I146" s="33">
        <v>10.29</v>
      </c>
      <c r="J146" s="33">
        <v>29.4</v>
      </c>
      <c r="K146" s="33">
        <v>2.1</v>
      </c>
      <c r="L146" s="33"/>
      <c r="M146" s="33">
        <v>60.9</v>
      </c>
      <c r="N146" s="33">
        <v>65.099999999999994</v>
      </c>
      <c r="O146" s="33">
        <v>29.4</v>
      </c>
      <c r="P146" s="33">
        <v>1.05</v>
      </c>
      <c r="Q146" s="33"/>
      <c r="R146" s="33"/>
    </row>
    <row r="147" spans="1:18" s="4" customFormat="1" x14ac:dyDescent="0.2">
      <c r="A147" s="5">
        <v>379</v>
      </c>
      <c r="B147" s="9" t="s">
        <v>3</v>
      </c>
      <c r="C147" s="6">
        <v>200</v>
      </c>
      <c r="D147" s="33">
        <v>3.6</v>
      </c>
      <c r="E147" s="33">
        <v>2.67</v>
      </c>
      <c r="F147" s="33">
        <v>29.2</v>
      </c>
      <c r="G147" s="33"/>
      <c r="H147" s="33">
        <v>0.03</v>
      </c>
      <c r="I147" s="33">
        <v>1.47</v>
      </c>
      <c r="J147" s="33"/>
      <c r="K147" s="33"/>
      <c r="L147" s="33"/>
      <c r="M147" s="33">
        <v>158.66999999999999</v>
      </c>
      <c r="N147" s="33">
        <v>132</v>
      </c>
      <c r="O147" s="33">
        <v>29.33</v>
      </c>
      <c r="P147" s="33">
        <v>2.4</v>
      </c>
      <c r="Q147" s="33"/>
      <c r="R147" s="33"/>
    </row>
    <row r="148" spans="1:18" s="4" customFormat="1" x14ac:dyDescent="0.2">
      <c r="A148" s="5" t="s">
        <v>4</v>
      </c>
      <c r="B148" s="9" t="s">
        <v>5</v>
      </c>
      <c r="C148" s="6">
        <v>40</v>
      </c>
      <c r="D148" s="33">
        <v>3.16</v>
      </c>
      <c r="E148" s="33">
        <v>0.4</v>
      </c>
      <c r="F148" s="33">
        <v>19.32</v>
      </c>
      <c r="G148" s="33"/>
      <c r="H148" s="33">
        <v>0.04</v>
      </c>
      <c r="I148" s="33"/>
      <c r="J148" s="33"/>
      <c r="K148" s="33">
        <v>0.52</v>
      </c>
      <c r="L148" s="33"/>
      <c r="M148" s="33">
        <v>9.1999999999999993</v>
      </c>
      <c r="N148" s="33">
        <v>34.799999999999997</v>
      </c>
      <c r="O148" s="33">
        <v>13.2</v>
      </c>
      <c r="P148" s="33">
        <v>0.44</v>
      </c>
      <c r="Q148" s="33"/>
      <c r="R148" s="33"/>
    </row>
    <row r="149" spans="1:18" s="4" customFormat="1" x14ac:dyDescent="0.2">
      <c r="A149" s="5"/>
      <c r="B149" s="10" t="s">
        <v>81</v>
      </c>
      <c r="C149" s="6"/>
      <c r="D149" s="33">
        <f>SUM(D145:D148)</f>
        <v>24.46</v>
      </c>
      <c r="E149" s="33">
        <f>SUM(E145:E148)</f>
        <v>35.869999999999997</v>
      </c>
      <c r="F149" s="33">
        <f>SUM(F145:F148)</f>
        <v>108.38999999999999</v>
      </c>
      <c r="G149" s="33"/>
      <c r="H149" s="33">
        <f>SUM(H145:H148)</f>
        <v>0.28999999999999998</v>
      </c>
      <c r="I149" s="33">
        <f>SUM(I145:I148)</f>
        <v>11.76</v>
      </c>
      <c r="J149" s="33">
        <f>SUM(J145:J148)</f>
        <v>29.41</v>
      </c>
      <c r="K149" s="33">
        <f>SUM(K145:K148)</f>
        <v>2.62</v>
      </c>
      <c r="L149" s="33"/>
      <c r="M149" s="33">
        <f>SUM(M145:M148)</f>
        <v>247.76999999999998</v>
      </c>
      <c r="N149" s="33">
        <f>SUM(N145:N148)</f>
        <v>240.14999999999998</v>
      </c>
      <c r="O149" s="33">
        <f>SUM(O145:O148)</f>
        <v>96.929999999999993</v>
      </c>
      <c r="P149" s="33">
        <f>SUM(P145:P148)</f>
        <v>5.19</v>
      </c>
      <c r="Q149" s="33"/>
      <c r="R149" s="33"/>
    </row>
    <row r="150" spans="1:18" s="4" customFormat="1" x14ac:dyDescent="0.2">
      <c r="A150" s="1"/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4" customFormat="1" x14ac:dyDescent="0.2">
      <c r="A151" s="27" t="s">
        <v>21</v>
      </c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4" customFormat="1" x14ac:dyDescent="0.2">
      <c r="A152" s="55">
        <v>1</v>
      </c>
      <c r="B152" s="8">
        <v>2</v>
      </c>
      <c r="C152" s="8">
        <v>3</v>
      </c>
      <c r="D152" s="8">
        <v>5</v>
      </c>
      <c r="E152" s="8">
        <v>7</v>
      </c>
      <c r="F152" s="8">
        <v>9</v>
      </c>
      <c r="G152" s="8"/>
      <c r="H152" s="8">
        <v>14</v>
      </c>
      <c r="I152" s="8">
        <v>15</v>
      </c>
      <c r="J152" s="8">
        <v>16</v>
      </c>
      <c r="K152" s="8">
        <v>17</v>
      </c>
      <c r="L152" s="8"/>
      <c r="M152" s="8">
        <v>18</v>
      </c>
      <c r="N152" s="8">
        <v>19</v>
      </c>
      <c r="O152" s="8">
        <v>20</v>
      </c>
      <c r="P152" s="8">
        <v>21</v>
      </c>
      <c r="Q152" s="8"/>
      <c r="R152" s="8"/>
    </row>
    <row r="153" spans="1:18" s="4" customFormat="1" x14ac:dyDescent="0.2">
      <c r="A153" s="5">
        <v>61</v>
      </c>
      <c r="B153" s="5" t="s">
        <v>62</v>
      </c>
      <c r="C153" s="6">
        <v>100</v>
      </c>
      <c r="D153" s="33">
        <v>1.52</v>
      </c>
      <c r="E153" s="33">
        <v>6.13</v>
      </c>
      <c r="F153" s="33">
        <v>13.18</v>
      </c>
      <c r="G153" s="33"/>
      <c r="H153" s="33">
        <v>0.06</v>
      </c>
      <c r="I153" s="33">
        <v>5.0999999999999996</v>
      </c>
      <c r="J153" s="33"/>
      <c r="K153" s="33">
        <v>3.04</v>
      </c>
      <c r="L153" s="33"/>
      <c r="M153" s="33">
        <v>37.64</v>
      </c>
      <c r="N153" s="33">
        <v>56.5</v>
      </c>
      <c r="O153" s="33">
        <v>39.5</v>
      </c>
      <c r="P153" s="33">
        <v>1.06</v>
      </c>
      <c r="Q153" s="33"/>
      <c r="R153" s="33"/>
    </row>
    <row r="154" spans="1:18" s="4" customFormat="1" x14ac:dyDescent="0.2">
      <c r="A154" s="5">
        <v>82</v>
      </c>
      <c r="B154" s="5" t="s">
        <v>63</v>
      </c>
      <c r="C154" s="6">
        <v>300</v>
      </c>
      <c r="D154" s="33">
        <v>2.19</v>
      </c>
      <c r="E154" s="33">
        <v>5.88</v>
      </c>
      <c r="F154" s="33">
        <v>14.1</v>
      </c>
      <c r="G154" s="33"/>
      <c r="H154" s="33">
        <v>0.06</v>
      </c>
      <c r="I154" s="33">
        <v>12.36</v>
      </c>
      <c r="J154" s="33"/>
      <c r="K154" s="33">
        <v>2.88</v>
      </c>
      <c r="L154" s="33"/>
      <c r="M154" s="33">
        <v>41.34</v>
      </c>
      <c r="N154" s="33">
        <v>63.63</v>
      </c>
      <c r="O154" s="33">
        <v>31.44</v>
      </c>
      <c r="P154" s="33">
        <v>1.41</v>
      </c>
      <c r="Q154" s="33"/>
      <c r="R154" s="33"/>
    </row>
    <row r="155" spans="1:18" s="4" customFormat="1" x14ac:dyDescent="0.2">
      <c r="A155" s="5">
        <v>226</v>
      </c>
      <c r="B155" s="5" t="s">
        <v>82</v>
      </c>
      <c r="C155" s="6">
        <v>120</v>
      </c>
      <c r="D155" s="33">
        <v>22.35</v>
      </c>
      <c r="E155" s="33">
        <v>2.0499999999999998</v>
      </c>
      <c r="F155" s="33">
        <v>2.09</v>
      </c>
      <c r="G155" s="33"/>
      <c r="H155" s="33">
        <v>0.08</v>
      </c>
      <c r="I155" s="33">
        <v>0.75</v>
      </c>
      <c r="J155" s="33">
        <v>9.75</v>
      </c>
      <c r="K155" s="33">
        <v>1.35</v>
      </c>
      <c r="L155" s="33"/>
      <c r="M155" s="33">
        <v>29.4</v>
      </c>
      <c r="N155" s="33">
        <v>167.85</v>
      </c>
      <c r="O155" s="33">
        <v>31.35</v>
      </c>
      <c r="P155" s="33">
        <v>0.6</v>
      </c>
      <c r="Q155" s="33"/>
      <c r="R155" s="33"/>
    </row>
    <row r="156" spans="1:18" s="4" customFormat="1" x14ac:dyDescent="0.2">
      <c r="A156" s="5">
        <v>312</v>
      </c>
      <c r="B156" s="5" t="s">
        <v>42</v>
      </c>
      <c r="C156" s="6">
        <v>200</v>
      </c>
      <c r="D156" s="33">
        <v>4.0999999999999996</v>
      </c>
      <c r="E156" s="33">
        <v>3.1</v>
      </c>
      <c r="F156" s="33">
        <v>25.5</v>
      </c>
      <c r="G156" s="33"/>
      <c r="H156" s="33">
        <v>1.54</v>
      </c>
      <c r="I156" s="33">
        <v>5</v>
      </c>
      <c r="J156" s="33">
        <v>44.2</v>
      </c>
      <c r="K156" s="33">
        <v>0.2</v>
      </c>
      <c r="L156" s="33"/>
      <c r="M156" s="33">
        <v>51</v>
      </c>
      <c r="N156" s="33">
        <v>102.6</v>
      </c>
      <c r="O156" s="33">
        <v>35.6</v>
      </c>
      <c r="P156" s="33">
        <v>1.1399999999999999</v>
      </c>
      <c r="Q156" s="33"/>
      <c r="R156" s="33"/>
    </row>
    <row r="157" spans="1:18" s="4" customFormat="1" x14ac:dyDescent="0.2">
      <c r="A157" s="5">
        <v>350</v>
      </c>
      <c r="B157" s="5" t="s">
        <v>94</v>
      </c>
      <c r="C157" s="6">
        <v>200</v>
      </c>
      <c r="D157" s="33">
        <v>0.44</v>
      </c>
      <c r="E157" s="33">
        <v>7.0000000000000007E-2</v>
      </c>
      <c r="F157" s="33">
        <v>34.28</v>
      </c>
      <c r="G157" s="33"/>
      <c r="H157" s="33">
        <v>0.02</v>
      </c>
      <c r="I157" s="33">
        <v>30</v>
      </c>
      <c r="J157" s="33"/>
      <c r="K157" s="33">
        <v>0.02</v>
      </c>
      <c r="L157" s="33"/>
      <c r="M157" s="33">
        <v>21.06</v>
      </c>
      <c r="N157" s="33">
        <v>17.59</v>
      </c>
      <c r="O157" s="33">
        <v>6.43</v>
      </c>
      <c r="P157" s="33">
        <v>0.21</v>
      </c>
      <c r="Q157" s="33"/>
      <c r="R157" s="33"/>
    </row>
    <row r="158" spans="1:18" s="4" customFormat="1" x14ac:dyDescent="0.2">
      <c r="A158" s="5" t="s">
        <v>4</v>
      </c>
      <c r="B158" s="5" t="s">
        <v>23</v>
      </c>
      <c r="C158" s="6">
        <v>60</v>
      </c>
      <c r="D158" s="33">
        <v>3.36</v>
      </c>
      <c r="E158" s="33">
        <v>0.66</v>
      </c>
      <c r="F158" s="33">
        <v>29.64</v>
      </c>
      <c r="G158" s="33"/>
      <c r="H158" s="33">
        <v>7.0000000000000007E-2</v>
      </c>
      <c r="I158" s="33"/>
      <c r="J158" s="33"/>
      <c r="K158" s="33">
        <v>0.54</v>
      </c>
      <c r="L158" s="33"/>
      <c r="M158" s="33">
        <v>13.8</v>
      </c>
      <c r="N158" s="33">
        <v>63.6</v>
      </c>
      <c r="O158" s="33">
        <v>15</v>
      </c>
      <c r="P158" s="33">
        <v>1.86</v>
      </c>
      <c r="Q158" s="33"/>
      <c r="R158" s="33"/>
    </row>
    <row r="159" spans="1:18" s="4" customFormat="1" x14ac:dyDescent="0.2">
      <c r="A159" s="5">
        <v>338</v>
      </c>
      <c r="B159" s="17" t="s">
        <v>66</v>
      </c>
      <c r="C159" s="6">
        <v>100</v>
      </c>
      <c r="D159" s="33">
        <v>0.39998999999999996</v>
      </c>
      <c r="E159" s="33">
        <v>0.30665900000000001</v>
      </c>
      <c r="F159" s="33">
        <v>10.306409</v>
      </c>
      <c r="G159" s="33"/>
      <c r="H159" s="33">
        <v>2.6665999999999999E-2</v>
      </c>
      <c r="I159" s="33">
        <v>4.9998749999999994</v>
      </c>
      <c r="J159" s="33">
        <v>0</v>
      </c>
      <c r="K159" s="33">
        <v>0.39998999999999996</v>
      </c>
      <c r="L159" s="33"/>
      <c r="M159" s="33">
        <v>18.999524999999998</v>
      </c>
      <c r="N159" s="33">
        <v>15.999599999999999</v>
      </c>
      <c r="O159" s="33">
        <v>11.999699999999999</v>
      </c>
      <c r="P159" s="33">
        <v>2.3066089999999999</v>
      </c>
      <c r="Q159" s="33"/>
      <c r="R159" s="33"/>
    </row>
    <row r="160" spans="1:18" s="4" customFormat="1" x14ac:dyDescent="0.2">
      <c r="A160" s="5"/>
      <c r="B160" s="7" t="s">
        <v>25</v>
      </c>
      <c r="C160" s="6"/>
      <c r="D160" s="33">
        <f>SUM(D153:D159)</f>
        <v>34.35999000000001</v>
      </c>
      <c r="E160" s="33">
        <f>SUM(E153:E159)</f>
        <v>18.196659</v>
      </c>
      <c r="F160" s="33">
        <f>SUM(F153:F159)</f>
        <v>129.09640899999999</v>
      </c>
      <c r="G160" s="33"/>
      <c r="H160" s="33">
        <f>SUM(H153:H159)</f>
        <v>1.8566660000000001</v>
      </c>
      <c r="I160" s="33">
        <f>SUM(I153:I159)</f>
        <v>58.209874999999997</v>
      </c>
      <c r="J160" s="33">
        <f>SUM(J153:J159)</f>
        <v>53.95</v>
      </c>
      <c r="K160" s="33">
        <f>SUM(K153:K159)</f>
        <v>8.4299900000000001</v>
      </c>
      <c r="L160" s="33"/>
      <c r="M160" s="33">
        <f>SUM(M153:M159)</f>
        <v>213.23952500000001</v>
      </c>
      <c r="N160" s="33">
        <f>SUM(N153:N159)</f>
        <v>487.76960000000003</v>
      </c>
      <c r="O160" s="33">
        <f>SUM(O153:O159)</f>
        <v>171.31969999999998</v>
      </c>
      <c r="P160" s="33">
        <f>SUM(P153:P159)</f>
        <v>8.5866089999999993</v>
      </c>
      <c r="Q160" s="33"/>
      <c r="R160" s="33"/>
    </row>
    <row r="161" spans="1:20" s="4" customFormat="1" ht="15" x14ac:dyDescent="0.2">
      <c r="A161" s="5"/>
      <c r="B161" s="7" t="s">
        <v>26</v>
      </c>
      <c r="C161" s="6"/>
      <c r="D161" s="15">
        <f>D149+D160</f>
        <v>58.819990000000011</v>
      </c>
      <c r="E161" s="15">
        <f>E149+E160</f>
        <v>54.066659000000001</v>
      </c>
      <c r="F161" s="15">
        <f>F149+F160</f>
        <v>237.48640899999998</v>
      </c>
      <c r="G161" s="15"/>
      <c r="H161" s="15">
        <f>H149+H160</f>
        <v>2.1466660000000002</v>
      </c>
      <c r="I161" s="15">
        <f>I149+I160</f>
        <v>69.969875000000002</v>
      </c>
      <c r="J161" s="15">
        <f>J149+J160</f>
        <v>83.36</v>
      </c>
      <c r="K161" s="15">
        <f>K149+K160</f>
        <v>11.049990000000001</v>
      </c>
      <c r="L161" s="15"/>
      <c r="M161" s="15">
        <f>M149+M160</f>
        <v>461.009525</v>
      </c>
      <c r="N161" s="15">
        <f>N149+N160</f>
        <v>727.91959999999995</v>
      </c>
      <c r="O161" s="15">
        <f>O149+O160</f>
        <v>268.24969999999996</v>
      </c>
      <c r="P161" s="15">
        <f>P149+P160</f>
        <v>13.776609000000001</v>
      </c>
      <c r="Q161" s="15"/>
      <c r="R161" s="15"/>
    </row>
    <row r="162" spans="1:20" s="4" customFormat="1" x14ac:dyDescent="0.2">
      <c r="A162" s="1"/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20" s="4" customFormat="1" ht="15" x14ac:dyDescent="0.2">
      <c r="A163" s="35" t="s">
        <v>77</v>
      </c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20" s="4" customFormat="1" x14ac:dyDescent="0.2">
      <c r="A164" s="1"/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20" s="4" customFormat="1" x14ac:dyDescent="0.2">
      <c r="A165" s="27" t="s">
        <v>32</v>
      </c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20" s="4" customFormat="1" x14ac:dyDescent="0.2">
      <c r="A166" s="55">
        <v>1</v>
      </c>
      <c r="B166" s="8">
        <v>2</v>
      </c>
      <c r="C166" s="8">
        <v>3</v>
      </c>
      <c r="D166" s="8">
        <v>5</v>
      </c>
      <c r="E166" s="8">
        <v>7</v>
      </c>
      <c r="F166" s="8">
        <v>9</v>
      </c>
      <c r="G166" s="8"/>
      <c r="H166" s="8">
        <v>14</v>
      </c>
      <c r="I166" s="8">
        <v>15</v>
      </c>
      <c r="J166" s="8">
        <v>16</v>
      </c>
      <c r="K166" s="8">
        <v>17</v>
      </c>
      <c r="L166" s="8"/>
      <c r="M166" s="8">
        <v>18</v>
      </c>
      <c r="N166" s="8">
        <v>19</v>
      </c>
      <c r="O166" s="8">
        <v>20</v>
      </c>
      <c r="P166" s="8">
        <v>21</v>
      </c>
      <c r="Q166" s="8"/>
      <c r="R166" s="8"/>
    </row>
    <row r="167" spans="1:20" s="4" customFormat="1" ht="25.5" outlineLevel="1" x14ac:dyDescent="0.2">
      <c r="A167" s="55">
        <v>173</v>
      </c>
      <c r="B167" s="16" t="s">
        <v>0</v>
      </c>
      <c r="C167" s="28">
        <v>250</v>
      </c>
      <c r="D167" s="29">
        <v>7.63</v>
      </c>
      <c r="E167" s="29">
        <v>5</v>
      </c>
      <c r="F167" s="29" t="e">
        <f>SUM(#REF!)</f>
        <v>#REF!</v>
      </c>
      <c r="G167" s="29"/>
      <c r="H167" s="29">
        <v>0.28000000000000003</v>
      </c>
      <c r="I167" s="29">
        <v>2.6</v>
      </c>
      <c r="J167" s="29">
        <v>40</v>
      </c>
      <c r="K167" s="29">
        <v>1.08</v>
      </c>
      <c r="L167" s="29"/>
      <c r="M167" s="29">
        <v>277</v>
      </c>
      <c r="N167" s="29">
        <v>394.25</v>
      </c>
      <c r="O167" s="29">
        <v>99.5</v>
      </c>
      <c r="P167" s="29">
        <v>2.63</v>
      </c>
      <c r="Q167" s="29"/>
      <c r="R167" s="29"/>
    </row>
    <row r="168" spans="1:20" s="18" customFormat="1" x14ac:dyDescent="0.2">
      <c r="A168" s="56">
        <v>1</v>
      </c>
      <c r="B168" s="41" t="s">
        <v>99</v>
      </c>
      <c r="C168" s="41">
        <v>40</v>
      </c>
      <c r="D168" s="42">
        <v>2.36</v>
      </c>
      <c r="E168" s="42">
        <v>7.79</v>
      </c>
      <c r="F168" s="42">
        <v>14.89</v>
      </c>
      <c r="G168" s="42"/>
      <c r="H168" s="42">
        <v>0.03</v>
      </c>
      <c r="I168" s="42"/>
      <c r="J168" s="42">
        <v>40</v>
      </c>
      <c r="K168" s="42"/>
      <c r="L168" s="42"/>
      <c r="M168" s="42">
        <v>8.4</v>
      </c>
      <c r="N168" s="42">
        <v>22.5</v>
      </c>
      <c r="O168" s="42">
        <v>4.2</v>
      </c>
      <c r="P168" s="42">
        <v>0.35</v>
      </c>
      <c r="Q168" s="42"/>
      <c r="R168" s="42"/>
      <c r="T168" s="4"/>
    </row>
    <row r="169" spans="1:20" s="4" customFormat="1" x14ac:dyDescent="0.2">
      <c r="A169" s="5">
        <v>382</v>
      </c>
      <c r="B169" s="5" t="s">
        <v>59</v>
      </c>
      <c r="C169" s="6">
        <v>200</v>
      </c>
      <c r="D169" s="33">
        <v>3.78</v>
      </c>
      <c r="E169" s="33">
        <v>0.67</v>
      </c>
      <c r="F169" s="33">
        <v>26</v>
      </c>
      <c r="G169" s="33"/>
      <c r="H169" s="33">
        <v>0.02</v>
      </c>
      <c r="I169" s="33">
        <v>1.33</v>
      </c>
      <c r="J169" s="33"/>
      <c r="K169" s="33"/>
      <c r="L169" s="33"/>
      <c r="M169" s="33">
        <v>133.33000000000001</v>
      </c>
      <c r="N169" s="33">
        <v>111.11</v>
      </c>
      <c r="O169" s="33">
        <v>25.56</v>
      </c>
      <c r="P169" s="33">
        <v>2</v>
      </c>
      <c r="Q169" s="33"/>
      <c r="R169" s="33"/>
    </row>
    <row r="170" spans="1:20" s="4" customFormat="1" x14ac:dyDescent="0.2">
      <c r="A170" s="5" t="s">
        <v>4</v>
      </c>
      <c r="B170" s="5" t="s">
        <v>5</v>
      </c>
      <c r="C170" s="6">
        <v>50</v>
      </c>
      <c r="D170" s="33">
        <v>3.95</v>
      </c>
      <c r="E170" s="33">
        <v>0.5</v>
      </c>
      <c r="F170" s="33">
        <v>24.15</v>
      </c>
      <c r="G170" s="33"/>
      <c r="H170" s="33">
        <v>0.05</v>
      </c>
      <c r="I170" s="33"/>
      <c r="J170" s="33"/>
      <c r="K170" s="33">
        <v>0.65</v>
      </c>
      <c r="L170" s="33"/>
      <c r="M170" s="33">
        <v>11.5</v>
      </c>
      <c r="N170" s="33">
        <v>43.5</v>
      </c>
      <c r="O170" s="33">
        <v>16.5</v>
      </c>
      <c r="P170" s="33">
        <v>0.55000000000000004</v>
      </c>
      <c r="Q170" s="33"/>
      <c r="R170" s="33"/>
    </row>
    <row r="171" spans="1:20" s="4" customFormat="1" x14ac:dyDescent="0.2">
      <c r="A171" s="5"/>
      <c r="B171" s="7" t="s">
        <v>81</v>
      </c>
      <c r="C171" s="6"/>
      <c r="D171" s="33">
        <f>SUM(D167:D170)</f>
        <v>17.72</v>
      </c>
      <c r="E171" s="33">
        <f>SUM(E167:E170)</f>
        <v>13.959999999999999</v>
      </c>
      <c r="F171" s="33" t="e">
        <f>SUM(F167:F170)</f>
        <v>#REF!</v>
      </c>
      <c r="G171" s="33"/>
      <c r="H171" s="33">
        <f>SUM(H167:H170)</f>
        <v>0.38000000000000006</v>
      </c>
      <c r="I171" s="33">
        <f>SUM(I167:I170)</f>
        <v>3.93</v>
      </c>
      <c r="J171" s="33">
        <f>SUM(J167:J170)</f>
        <v>80</v>
      </c>
      <c r="K171" s="33">
        <f>SUM(K167:K170)</f>
        <v>1.73</v>
      </c>
      <c r="L171" s="33"/>
      <c r="M171" s="33">
        <f>SUM(M167:M170)</f>
        <v>430.23</v>
      </c>
      <c r="N171" s="33">
        <f>SUM(N167:N170)</f>
        <v>571.36</v>
      </c>
      <c r="O171" s="33">
        <f>SUM(O167:O170)</f>
        <v>145.76</v>
      </c>
      <c r="P171" s="33">
        <f>SUM(P167:P170)</f>
        <v>5.53</v>
      </c>
      <c r="Q171" s="33"/>
      <c r="R171" s="33"/>
    </row>
    <row r="172" spans="1:20" s="4" customFormat="1" x14ac:dyDescent="0.2">
      <c r="A172" s="1"/>
      <c r="B172" s="1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20" s="4" customFormat="1" x14ac:dyDescent="0.2">
      <c r="A173" s="27" t="s">
        <v>21</v>
      </c>
      <c r="B173" s="1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20" s="4" customFormat="1" x14ac:dyDescent="0.2">
      <c r="A174" s="55">
        <v>1</v>
      </c>
      <c r="B174" s="8">
        <v>2</v>
      </c>
      <c r="C174" s="8">
        <v>3</v>
      </c>
      <c r="D174" s="8">
        <v>5</v>
      </c>
      <c r="E174" s="8">
        <v>7</v>
      </c>
      <c r="F174" s="8">
        <v>9</v>
      </c>
      <c r="G174" s="8"/>
      <c r="H174" s="8">
        <v>14</v>
      </c>
      <c r="I174" s="8">
        <v>15</v>
      </c>
      <c r="J174" s="8">
        <v>16</v>
      </c>
      <c r="K174" s="8">
        <v>17</v>
      </c>
      <c r="L174" s="8"/>
      <c r="M174" s="8">
        <v>18</v>
      </c>
      <c r="N174" s="8">
        <v>19</v>
      </c>
      <c r="O174" s="8">
        <v>20</v>
      </c>
      <c r="P174" s="8">
        <v>21</v>
      </c>
      <c r="Q174" s="8"/>
      <c r="R174" s="8"/>
    </row>
    <row r="175" spans="1:20" s="4" customFormat="1" x14ac:dyDescent="0.2">
      <c r="A175" s="5">
        <v>20</v>
      </c>
      <c r="B175" s="63" t="s">
        <v>104</v>
      </c>
      <c r="C175" s="6">
        <v>100</v>
      </c>
      <c r="D175" s="33">
        <v>0.67</v>
      </c>
      <c r="E175" s="33">
        <v>6.09</v>
      </c>
      <c r="F175" s="33">
        <v>1.81</v>
      </c>
      <c r="G175" s="33"/>
      <c r="H175" s="33">
        <v>0.03</v>
      </c>
      <c r="I175" s="33">
        <v>6.65</v>
      </c>
      <c r="J175" s="33"/>
      <c r="K175" s="33">
        <v>2.74</v>
      </c>
      <c r="L175" s="33"/>
      <c r="M175" s="33">
        <v>16.149999999999999</v>
      </c>
      <c r="N175" s="33">
        <v>28.62</v>
      </c>
      <c r="O175" s="33">
        <v>13.3</v>
      </c>
      <c r="P175" s="33">
        <v>0.48</v>
      </c>
      <c r="Q175" s="33"/>
      <c r="R175" s="33"/>
    </row>
    <row r="176" spans="1:20" s="4" customFormat="1" x14ac:dyDescent="0.2">
      <c r="A176" s="5">
        <v>98</v>
      </c>
      <c r="B176" s="5" t="s">
        <v>64</v>
      </c>
      <c r="C176" s="6">
        <v>300</v>
      </c>
      <c r="D176" s="33">
        <v>3.24</v>
      </c>
      <c r="E176" s="33">
        <v>3.33</v>
      </c>
      <c r="F176" s="33">
        <v>25</v>
      </c>
      <c r="G176" s="33"/>
      <c r="H176" s="33">
        <v>7.0000000000000007E-2</v>
      </c>
      <c r="I176" s="33">
        <v>12</v>
      </c>
      <c r="J176" s="33"/>
      <c r="K176" s="33"/>
      <c r="L176" s="33"/>
      <c r="M176" s="33">
        <v>59.1</v>
      </c>
      <c r="N176" s="33">
        <v>67</v>
      </c>
      <c r="O176" s="33">
        <v>31.8</v>
      </c>
      <c r="P176" s="33">
        <v>0.93</v>
      </c>
      <c r="Q176" s="33"/>
      <c r="R176" s="33"/>
    </row>
    <row r="177" spans="1:18" s="4" customFormat="1" x14ac:dyDescent="0.2">
      <c r="A177" s="5">
        <v>259</v>
      </c>
      <c r="B177" s="5" t="s">
        <v>65</v>
      </c>
      <c r="C177" s="6">
        <v>350</v>
      </c>
      <c r="D177" s="33">
        <v>28.35</v>
      </c>
      <c r="E177" s="33">
        <v>36.65</v>
      </c>
      <c r="F177" s="33">
        <v>60.79</v>
      </c>
      <c r="G177" s="33"/>
      <c r="H177" s="33">
        <v>0.62</v>
      </c>
      <c r="I177" s="33">
        <v>42.82</v>
      </c>
      <c r="J177" s="33"/>
      <c r="K177" s="33">
        <v>2.4700000000000002</v>
      </c>
      <c r="L177" s="33"/>
      <c r="M177" s="33">
        <v>55.38</v>
      </c>
      <c r="N177" s="33">
        <v>159</v>
      </c>
      <c r="O177" s="33">
        <v>86.47</v>
      </c>
      <c r="P177" s="33">
        <v>6.79</v>
      </c>
      <c r="Q177" s="33"/>
      <c r="R177" s="33"/>
    </row>
    <row r="178" spans="1:18" s="4" customFormat="1" x14ac:dyDescent="0.2">
      <c r="A178" s="5">
        <v>389</v>
      </c>
      <c r="B178" s="5" t="s">
        <v>46</v>
      </c>
      <c r="C178" s="6">
        <v>200</v>
      </c>
      <c r="D178" s="33">
        <v>1</v>
      </c>
      <c r="E178" s="33">
        <v>0.2</v>
      </c>
      <c r="F178" s="33">
        <v>20.2</v>
      </c>
      <c r="G178" s="33"/>
      <c r="H178" s="33">
        <v>0.02</v>
      </c>
      <c r="I178" s="33">
        <v>4</v>
      </c>
      <c r="J178" s="33"/>
      <c r="K178" s="33">
        <v>0.2</v>
      </c>
      <c r="L178" s="33"/>
      <c r="M178" s="33">
        <v>14</v>
      </c>
      <c r="N178" s="33">
        <v>14</v>
      </c>
      <c r="O178" s="33">
        <v>8</v>
      </c>
      <c r="P178" s="33">
        <v>2.8</v>
      </c>
      <c r="Q178" s="33"/>
      <c r="R178" s="33"/>
    </row>
    <row r="179" spans="1:18" s="4" customFormat="1" x14ac:dyDescent="0.2">
      <c r="A179" s="5" t="s">
        <v>4</v>
      </c>
      <c r="B179" s="5" t="s">
        <v>23</v>
      </c>
      <c r="C179" s="6">
        <v>60</v>
      </c>
      <c r="D179" s="33">
        <v>3.36</v>
      </c>
      <c r="E179" s="33">
        <v>0.66</v>
      </c>
      <c r="F179" s="33">
        <v>29.64</v>
      </c>
      <c r="G179" s="33"/>
      <c r="H179" s="33">
        <v>7.0000000000000007E-2</v>
      </c>
      <c r="I179" s="33"/>
      <c r="J179" s="33"/>
      <c r="K179" s="33">
        <v>0.54</v>
      </c>
      <c r="L179" s="33"/>
      <c r="M179" s="33">
        <v>13.8</v>
      </c>
      <c r="N179" s="33">
        <v>63.6</v>
      </c>
      <c r="O179" s="33">
        <v>15</v>
      </c>
      <c r="P179" s="33">
        <v>1.86</v>
      </c>
      <c r="Q179" s="33"/>
      <c r="R179" s="33"/>
    </row>
    <row r="180" spans="1:18" s="4" customFormat="1" x14ac:dyDescent="0.2">
      <c r="A180" s="5" t="s">
        <v>4</v>
      </c>
      <c r="B180" s="5" t="s">
        <v>5</v>
      </c>
      <c r="C180" s="6">
        <v>50</v>
      </c>
      <c r="D180" s="33">
        <v>3.95</v>
      </c>
      <c r="E180" s="33">
        <v>0.5</v>
      </c>
      <c r="F180" s="33">
        <v>24.15</v>
      </c>
      <c r="G180" s="33"/>
      <c r="H180" s="33">
        <v>0.05</v>
      </c>
      <c r="I180" s="33"/>
      <c r="J180" s="33"/>
      <c r="K180" s="33">
        <v>0.65</v>
      </c>
      <c r="L180" s="33"/>
      <c r="M180" s="33">
        <v>11.5</v>
      </c>
      <c r="N180" s="33">
        <v>43.5</v>
      </c>
      <c r="O180" s="33">
        <v>16.5</v>
      </c>
      <c r="P180" s="33">
        <v>0.55000000000000004</v>
      </c>
      <c r="Q180" s="33"/>
      <c r="R180" s="33"/>
    </row>
    <row r="181" spans="1:18" s="4" customFormat="1" outlineLevel="1" x14ac:dyDescent="0.2">
      <c r="A181" s="5">
        <v>341</v>
      </c>
      <c r="B181" s="9" t="s">
        <v>54</v>
      </c>
      <c r="C181" s="6">
        <v>100</v>
      </c>
      <c r="D181" s="33">
        <v>1.279968</v>
      </c>
      <c r="E181" s="33">
        <v>0.27999299999999999</v>
      </c>
      <c r="F181" s="33">
        <v>11.573043999999999</v>
      </c>
      <c r="G181" s="33"/>
      <c r="H181" s="33">
        <v>5.3331999999999997E-2</v>
      </c>
      <c r="I181" s="33">
        <v>85.717857000000009</v>
      </c>
      <c r="J181" s="33">
        <v>0</v>
      </c>
      <c r="K181" s="33">
        <v>0.27999299999999999</v>
      </c>
      <c r="L181" s="33"/>
      <c r="M181" s="33">
        <v>48.572118999999994</v>
      </c>
      <c r="N181" s="33">
        <v>32.852511999999997</v>
      </c>
      <c r="O181" s="33">
        <v>18.572868999999997</v>
      </c>
      <c r="P181" s="33">
        <v>0.42665599999999998</v>
      </c>
      <c r="Q181" s="33"/>
      <c r="R181" s="33"/>
    </row>
    <row r="182" spans="1:18" s="4" customFormat="1" x14ac:dyDescent="0.2">
      <c r="A182" s="5"/>
      <c r="B182" s="7" t="s">
        <v>25</v>
      </c>
      <c r="C182" s="6"/>
      <c r="D182" s="33">
        <f>SUM(D175:D181)</f>
        <v>41.849968000000004</v>
      </c>
      <c r="E182" s="33">
        <f>SUM(E175:E181)</f>
        <v>47.709992999999997</v>
      </c>
      <c r="F182" s="33">
        <f>SUM(F175:F181)</f>
        <v>173.16304400000001</v>
      </c>
      <c r="G182" s="33"/>
      <c r="H182" s="33">
        <f>SUM(H175:H181)</f>
        <v>0.91333200000000014</v>
      </c>
      <c r="I182" s="33">
        <f>SUM(I175:I181)</f>
        <v>151.18785700000001</v>
      </c>
      <c r="J182" s="33">
        <f>SUM(J175:J181)</f>
        <v>0</v>
      </c>
      <c r="K182" s="33">
        <f>SUM(K175:K181)</f>
        <v>6.8799930000000016</v>
      </c>
      <c r="L182" s="33"/>
      <c r="M182" s="33">
        <f>SUM(M175:M181)</f>
        <v>218.50211899999999</v>
      </c>
      <c r="N182" s="33">
        <f>SUM(N175:N181)</f>
        <v>408.57251200000002</v>
      </c>
      <c r="O182" s="33">
        <f>SUM(O175:O181)</f>
        <v>189.64286899999999</v>
      </c>
      <c r="P182" s="33">
        <f>SUM(P175:P181)</f>
        <v>13.836656</v>
      </c>
      <c r="Q182" s="33"/>
      <c r="R182" s="33"/>
    </row>
    <row r="183" spans="1:18" s="4" customFormat="1" ht="15" x14ac:dyDescent="0.2">
      <c r="A183" s="5"/>
      <c r="B183" s="7" t="s">
        <v>26</v>
      </c>
      <c r="C183" s="6"/>
      <c r="D183" s="15">
        <f>D182+D171</f>
        <v>59.569968000000003</v>
      </c>
      <c r="E183" s="15">
        <f>E182+E171</f>
        <v>61.669992999999998</v>
      </c>
      <c r="F183" s="15" t="e">
        <f>F182+F171</f>
        <v>#REF!</v>
      </c>
      <c r="G183" s="15"/>
      <c r="H183" s="15">
        <f>H182+H171</f>
        <v>1.2933320000000001</v>
      </c>
      <c r="I183" s="15">
        <f>I182+I171</f>
        <v>155.11785700000001</v>
      </c>
      <c r="J183" s="15">
        <f>J182+J171</f>
        <v>80</v>
      </c>
      <c r="K183" s="15">
        <f>K182+K171</f>
        <v>8.6099930000000011</v>
      </c>
      <c r="L183" s="15"/>
      <c r="M183" s="15">
        <f>M182+M171</f>
        <v>648.73211900000001</v>
      </c>
      <c r="N183" s="15">
        <f>N182+N171</f>
        <v>979.93251200000009</v>
      </c>
      <c r="O183" s="15">
        <f>O182+O171</f>
        <v>335.40286900000001</v>
      </c>
      <c r="P183" s="15">
        <f>P182+P171</f>
        <v>19.366655999999999</v>
      </c>
      <c r="Q183" s="15"/>
      <c r="R183" s="15"/>
    </row>
    <row r="184" spans="1:18" s="4" customFormat="1" x14ac:dyDescent="0.2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4" customFormat="1" ht="15" x14ac:dyDescent="0.2">
      <c r="A185" s="35" t="s">
        <v>78</v>
      </c>
      <c r="B185" s="1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4" customFormat="1" x14ac:dyDescent="0.2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4" customFormat="1" x14ac:dyDescent="0.2">
      <c r="A187" s="27" t="s">
        <v>32</v>
      </c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4" customFormat="1" x14ac:dyDescent="0.2">
      <c r="A188" s="55">
        <v>1</v>
      </c>
      <c r="B188" s="8">
        <v>2</v>
      </c>
      <c r="C188" s="8">
        <v>3</v>
      </c>
      <c r="D188" s="8">
        <v>5</v>
      </c>
      <c r="E188" s="8">
        <v>7</v>
      </c>
      <c r="F188" s="8">
        <v>9</v>
      </c>
      <c r="G188" s="8"/>
      <c r="H188" s="8">
        <v>14</v>
      </c>
      <c r="I188" s="8">
        <v>15</v>
      </c>
      <c r="J188" s="8">
        <v>16</v>
      </c>
      <c r="K188" s="8">
        <v>17</v>
      </c>
      <c r="L188" s="8"/>
      <c r="M188" s="8">
        <v>18</v>
      </c>
      <c r="N188" s="8">
        <v>19</v>
      </c>
      <c r="O188" s="8">
        <v>20</v>
      </c>
      <c r="P188" s="8">
        <v>21</v>
      </c>
      <c r="Q188" s="8"/>
      <c r="R188" s="8"/>
    </row>
    <row r="189" spans="1:18" s="4" customFormat="1" x14ac:dyDescent="0.2">
      <c r="A189" s="5">
        <v>222</v>
      </c>
      <c r="B189" s="5" t="s">
        <v>48</v>
      </c>
      <c r="C189" s="6">
        <v>200</v>
      </c>
      <c r="D189" s="33">
        <v>15.3</v>
      </c>
      <c r="E189" s="33">
        <v>23.2</v>
      </c>
      <c r="F189" s="33">
        <v>40.200000000000003</v>
      </c>
      <c r="G189" s="33"/>
      <c r="H189" s="33">
        <v>0.12</v>
      </c>
      <c r="I189" s="33">
        <v>0.4</v>
      </c>
      <c r="J189" s="33">
        <v>120</v>
      </c>
      <c r="K189" s="33">
        <v>1.6</v>
      </c>
      <c r="L189" s="33"/>
      <c r="M189" s="33">
        <v>260</v>
      </c>
      <c r="N189" s="33">
        <v>233.23</v>
      </c>
      <c r="O189" s="33">
        <v>44</v>
      </c>
      <c r="P189" s="33">
        <v>1.8</v>
      </c>
      <c r="Q189" s="33"/>
      <c r="R189" s="33"/>
    </row>
    <row r="190" spans="1:18" s="4" customFormat="1" x14ac:dyDescent="0.2">
      <c r="A190" s="5" t="s">
        <v>4</v>
      </c>
      <c r="B190" s="5" t="s">
        <v>67</v>
      </c>
      <c r="C190" s="6">
        <v>20</v>
      </c>
      <c r="D190" s="33">
        <v>1.42</v>
      </c>
      <c r="E190" s="33">
        <v>1</v>
      </c>
      <c r="F190" s="33">
        <v>11.04</v>
      </c>
      <c r="G190" s="33"/>
      <c r="H190" s="33">
        <v>0.01</v>
      </c>
      <c r="I190" s="33">
        <v>0.2</v>
      </c>
      <c r="J190" s="33">
        <v>5</v>
      </c>
      <c r="K190" s="33">
        <v>0.02</v>
      </c>
      <c r="L190" s="33"/>
      <c r="M190" s="33">
        <v>63.4</v>
      </c>
      <c r="N190" s="33">
        <v>15.8</v>
      </c>
      <c r="O190" s="33">
        <v>6.8</v>
      </c>
      <c r="P190" s="33">
        <v>0.04</v>
      </c>
      <c r="Q190" s="33"/>
      <c r="R190" s="33"/>
    </row>
    <row r="191" spans="1:18" s="4" customFormat="1" x14ac:dyDescent="0.2">
      <c r="A191" s="5">
        <v>377</v>
      </c>
      <c r="B191" s="17" t="s">
        <v>33</v>
      </c>
      <c r="C191" s="6" t="s">
        <v>107</v>
      </c>
      <c r="D191" s="33">
        <v>0.53</v>
      </c>
      <c r="E191" s="33"/>
      <c r="F191" s="33">
        <v>9.8699999999999992</v>
      </c>
      <c r="G191" s="33"/>
      <c r="H191" s="33"/>
      <c r="I191" s="33">
        <v>2.13</v>
      </c>
      <c r="J191" s="33"/>
      <c r="K191" s="33"/>
      <c r="L191" s="33"/>
      <c r="M191" s="33">
        <v>15.33</v>
      </c>
      <c r="N191" s="33">
        <v>23.2</v>
      </c>
      <c r="O191" s="33">
        <v>12.27</v>
      </c>
      <c r="P191" s="33">
        <v>2.13</v>
      </c>
      <c r="Q191" s="33"/>
      <c r="R191" s="33"/>
    </row>
    <row r="192" spans="1:18" s="4" customFormat="1" x14ac:dyDescent="0.2">
      <c r="A192" s="5" t="s">
        <v>4</v>
      </c>
      <c r="B192" s="17" t="s">
        <v>5</v>
      </c>
      <c r="C192" s="6">
        <v>50</v>
      </c>
      <c r="D192" s="33">
        <v>3.95</v>
      </c>
      <c r="E192" s="33">
        <v>0.5</v>
      </c>
      <c r="F192" s="33">
        <v>24.15</v>
      </c>
      <c r="G192" s="33"/>
      <c r="H192" s="33">
        <v>0.05</v>
      </c>
      <c r="I192" s="33"/>
      <c r="J192" s="33"/>
      <c r="K192" s="33">
        <v>0.65</v>
      </c>
      <c r="L192" s="33"/>
      <c r="M192" s="33">
        <v>11.5</v>
      </c>
      <c r="N192" s="33">
        <v>43.5</v>
      </c>
      <c r="O192" s="33">
        <v>16.5</v>
      </c>
      <c r="P192" s="33">
        <v>0.55000000000000004</v>
      </c>
      <c r="Q192" s="33"/>
      <c r="R192" s="33"/>
    </row>
    <row r="193" spans="1:18" s="4" customFormat="1" x14ac:dyDescent="0.2">
      <c r="A193" s="5"/>
      <c r="B193" s="11" t="s">
        <v>81</v>
      </c>
      <c r="C193" s="6"/>
      <c r="D193" s="33">
        <f>SUM(D189:D192)</f>
        <v>21.2</v>
      </c>
      <c r="E193" s="33">
        <f>SUM(E189:E192)</f>
        <v>24.7</v>
      </c>
      <c r="F193" s="33">
        <f>SUM(F189:F192)</f>
        <v>85.259999999999991</v>
      </c>
      <c r="G193" s="33"/>
      <c r="H193" s="33">
        <f>SUM(H189:H192)</f>
        <v>0.18</v>
      </c>
      <c r="I193" s="33">
        <f>SUM(I189:I192)</f>
        <v>2.73</v>
      </c>
      <c r="J193" s="33">
        <f>SUM(J189:J192)</f>
        <v>125</v>
      </c>
      <c r="K193" s="33">
        <f>SUM(K189:K192)</f>
        <v>2.27</v>
      </c>
      <c r="L193" s="33"/>
      <c r="M193" s="33">
        <f>SUM(M189:M192)</f>
        <v>350.22999999999996</v>
      </c>
      <c r="N193" s="33">
        <f>SUM(N189:N192)</f>
        <v>315.73</v>
      </c>
      <c r="O193" s="33">
        <f>SUM(O189:O192)</f>
        <v>79.569999999999993</v>
      </c>
      <c r="P193" s="33">
        <f>SUM(P189:P192)</f>
        <v>4.5199999999999996</v>
      </c>
      <c r="Q193" s="33"/>
      <c r="R193" s="33"/>
    </row>
    <row r="194" spans="1:18" s="4" customFormat="1" x14ac:dyDescent="0.2">
      <c r="A194" s="1"/>
      <c r="B194" s="18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4" customFormat="1" x14ac:dyDescent="0.2">
      <c r="A195" s="27" t="s">
        <v>21</v>
      </c>
      <c r="B195" s="18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4" customFormat="1" x14ac:dyDescent="0.2">
      <c r="A196" s="55">
        <v>1</v>
      </c>
      <c r="B196" s="8">
        <v>2</v>
      </c>
      <c r="C196" s="8">
        <v>3</v>
      </c>
      <c r="D196" s="8">
        <v>5</v>
      </c>
      <c r="E196" s="8">
        <v>7</v>
      </c>
      <c r="F196" s="8">
        <v>9</v>
      </c>
      <c r="G196" s="8"/>
      <c r="H196" s="8">
        <v>14</v>
      </c>
      <c r="I196" s="8">
        <v>15</v>
      </c>
      <c r="J196" s="8">
        <v>16</v>
      </c>
      <c r="K196" s="8">
        <v>17</v>
      </c>
      <c r="L196" s="8"/>
      <c r="M196" s="8">
        <v>18</v>
      </c>
      <c r="N196" s="8">
        <v>19</v>
      </c>
      <c r="O196" s="8">
        <v>20</v>
      </c>
      <c r="P196" s="8">
        <v>21</v>
      </c>
      <c r="Q196" s="8"/>
      <c r="R196" s="8"/>
    </row>
    <row r="197" spans="1:18" s="4" customFormat="1" x14ac:dyDescent="0.2">
      <c r="A197" s="5">
        <v>45</v>
      </c>
      <c r="B197" s="17" t="s">
        <v>73</v>
      </c>
      <c r="C197" s="6">
        <v>100</v>
      </c>
      <c r="D197" s="33">
        <v>1.33</v>
      </c>
      <c r="E197" s="33">
        <v>6.08</v>
      </c>
      <c r="F197" s="33">
        <v>8.52</v>
      </c>
      <c r="G197" s="33"/>
      <c r="H197" s="33">
        <v>0.02</v>
      </c>
      <c r="I197" s="33">
        <v>24.43</v>
      </c>
      <c r="J197" s="33"/>
      <c r="K197" s="33">
        <v>2.31</v>
      </c>
      <c r="L197" s="33"/>
      <c r="M197" s="33">
        <v>43</v>
      </c>
      <c r="N197" s="33">
        <v>28.32</v>
      </c>
      <c r="O197" s="33">
        <v>16</v>
      </c>
      <c r="P197" s="33">
        <v>0.52</v>
      </c>
      <c r="Q197" s="33"/>
      <c r="R197" s="33"/>
    </row>
    <row r="198" spans="1:18" s="4" customFormat="1" x14ac:dyDescent="0.2">
      <c r="A198" s="5">
        <v>96</v>
      </c>
      <c r="B198" s="5" t="s">
        <v>44</v>
      </c>
      <c r="C198" s="6">
        <v>250</v>
      </c>
      <c r="D198" s="33">
        <v>2.6</v>
      </c>
      <c r="E198" s="33">
        <v>2.5</v>
      </c>
      <c r="F198" s="33">
        <v>16.98</v>
      </c>
      <c r="G198" s="33"/>
      <c r="H198" s="33">
        <v>0.1</v>
      </c>
      <c r="I198" s="33">
        <v>7.5</v>
      </c>
      <c r="J198" s="33"/>
      <c r="K198" s="33">
        <v>2.4</v>
      </c>
      <c r="L198" s="33"/>
      <c r="M198" s="33">
        <v>38.5</v>
      </c>
      <c r="N198" s="33">
        <v>115.45</v>
      </c>
      <c r="O198" s="33">
        <v>31.75</v>
      </c>
      <c r="P198" s="33">
        <v>1</v>
      </c>
      <c r="Q198" s="33"/>
      <c r="R198" s="33"/>
    </row>
    <row r="199" spans="1:18" s="4" customFormat="1" x14ac:dyDescent="0.2">
      <c r="A199" s="5">
        <v>280</v>
      </c>
      <c r="B199" s="17" t="s">
        <v>68</v>
      </c>
      <c r="C199" s="6">
        <v>105</v>
      </c>
      <c r="D199" s="33">
        <v>21.32</v>
      </c>
      <c r="E199" s="33">
        <v>9.93</v>
      </c>
      <c r="F199" s="33">
        <v>0.87</v>
      </c>
      <c r="G199" s="33"/>
      <c r="H199" s="33">
        <v>0.08</v>
      </c>
      <c r="I199" s="33">
        <v>1</v>
      </c>
      <c r="J199" s="33">
        <v>20</v>
      </c>
      <c r="K199" s="33">
        <v>1.2</v>
      </c>
      <c r="L199" s="33"/>
      <c r="M199" s="33">
        <v>14.74</v>
      </c>
      <c r="N199" s="33">
        <v>219.3</v>
      </c>
      <c r="O199" s="33">
        <v>26.88</v>
      </c>
      <c r="P199" s="33">
        <v>3.34</v>
      </c>
      <c r="Q199" s="33"/>
      <c r="R199" s="33"/>
    </row>
    <row r="200" spans="1:18" s="4" customFormat="1" x14ac:dyDescent="0.2">
      <c r="A200" s="5">
        <v>321</v>
      </c>
      <c r="B200" s="17" t="s">
        <v>39</v>
      </c>
      <c r="C200" s="6">
        <v>200</v>
      </c>
      <c r="D200" s="33">
        <v>5.8</v>
      </c>
      <c r="E200" s="33">
        <v>4.8</v>
      </c>
      <c r="F200" s="33">
        <v>44.28</v>
      </c>
      <c r="G200" s="33"/>
      <c r="H200" s="33">
        <v>0.08</v>
      </c>
      <c r="I200" s="33">
        <v>43.2</v>
      </c>
      <c r="J200" s="33"/>
      <c r="K200" s="33">
        <v>2.2000000000000002</v>
      </c>
      <c r="L200" s="33"/>
      <c r="M200" s="33">
        <v>151.6</v>
      </c>
      <c r="N200" s="33">
        <v>119</v>
      </c>
      <c r="O200" s="33">
        <v>57.2</v>
      </c>
      <c r="P200" s="33">
        <v>4.5999999999999996</v>
      </c>
      <c r="Q200" s="33"/>
      <c r="R200" s="33"/>
    </row>
    <row r="201" spans="1:18" s="4" customFormat="1" x14ac:dyDescent="0.2">
      <c r="A201" s="5">
        <v>349</v>
      </c>
      <c r="B201" s="17" t="s">
        <v>53</v>
      </c>
      <c r="C201" s="6">
        <v>200</v>
      </c>
      <c r="D201" s="33">
        <v>1.1599999999999999</v>
      </c>
      <c r="E201" s="33">
        <v>0.3</v>
      </c>
      <c r="F201" s="33">
        <v>47.26</v>
      </c>
      <c r="G201" s="33"/>
      <c r="H201" s="33">
        <v>0.02</v>
      </c>
      <c r="I201" s="33">
        <v>0.8</v>
      </c>
      <c r="J201" s="33"/>
      <c r="K201" s="33">
        <v>0.2</v>
      </c>
      <c r="L201" s="33"/>
      <c r="M201" s="33">
        <v>5.84</v>
      </c>
      <c r="N201" s="33">
        <v>46</v>
      </c>
      <c r="O201" s="33">
        <v>33</v>
      </c>
      <c r="P201" s="33">
        <v>0.96</v>
      </c>
      <c r="Q201" s="33"/>
      <c r="R201" s="33"/>
    </row>
    <row r="202" spans="1:18" s="4" customFormat="1" x14ac:dyDescent="0.2">
      <c r="A202" s="5" t="s">
        <v>4</v>
      </c>
      <c r="B202" s="17" t="s">
        <v>23</v>
      </c>
      <c r="C202" s="6">
        <v>60</v>
      </c>
      <c r="D202" s="33">
        <v>3.36</v>
      </c>
      <c r="E202" s="33">
        <v>0.66</v>
      </c>
      <c r="F202" s="33">
        <v>29.64</v>
      </c>
      <c r="G202" s="33"/>
      <c r="H202" s="33">
        <v>7.0000000000000007E-2</v>
      </c>
      <c r="I202" s="33"/>
      <c r="J202" s="33"/>
      <c r="K202" s="33">
        <v>0.54</v>
      </c>
      <c r="L202" s="33"/>
      <c r="M202" s="33">
        <v>13.8</v>
      </c>
      <c r="N202" s="33">
        <v>63.6</v>
      </c>
      <c r="O202" s="33">
        <v>15</v>
      </c>
      <c r="P202" s="33">
        <v>1.86</v>
      </c>
      <c r="Q202" s="33"/>
      <c r="R202" s="33"/>
    </row>
    <row r="203" spans="1:18" s="4" customFormat="1" x14ac:dyDescent="0.2">
      <c r="A203" s="5">
        <v>338</v>
      </c>
      <c r="B203" s="17" t="s">
        <v>24</v>
      </c>
      <c r="C203" s="6">
        <v>100</v>
      </c>
      <c r="D203" s="33">
        <v>1.5066289999999998</v>
      </c>
      <c r="E203" s="33">
        <v>0.50665399999999994</v>
      </c>
      <c r="F203" s="33">
        <v>20.999475</v>
      </c>
      <c r="G203" s="33"/>
      <c r="H203" s="33">
        <v>3.9999E-2</v>
      </c>
      <c r="I203" s="33">
        <v>9.9997499999999988</v>
      </c>
      <c r="J203" s="33">
        <v>0</v>
      </c>
      <c r="K203" s="33">
        <v>0.39998999999999996</v>
      </c>
      <c r="L203" s="33"/>
      <c r="M203" s="33">
        <v>7.9997999999999996</v>
      </c>
      <c r="N203" s="33">
        <v>27.999299999999998</v>
      </c>
      <c r="O203" s="33">
        <v>41.998950000000001</v>
      </c>
      <c r="P203" s="33">
        <v>0.59998499999999999</v>
      </c>
      <c r="Q203" s="33"/>
      <c r="R203" s="33"/>
    </row>
    <row r="204" spans="1:18" s="4" customFormat="1" x14ac:dyDescent="0.2">
      <c r="A204" s="5"/>
      <c r="B204" s="11" t="s">
        <v>25</v>
      </c>
      <c r="C204" s="6"/>
      <c r="D204" s="33">
        <f>SUM(D197:D203)</f>
        <v>37.076628999999997</v>
      </c>
      <c r="E204" s="33">
        <f>SUM(E197:E203)</f>
        <v>24.776654000000001</v>
      </c>
      <c r="F204" s="33">
        <f>SUM(F197:F203)</f>
        <v>168.549475</v>
      </c>
      <c r="G204" s="33"/>
      <c r="H204" s="33">
        <f>SUM(H197:H203)</f>
        <v>0.40999900000000006</v>
      </c>
      <c r="I204" s="33">
        <f>SUM(I197:I203)</f>
        <v>86.929749999999984</v>
      </c>
      <c r="J204" s="33">
        <f>SUM(J197:J203)</f>
        <v>20</v>
      </c>
      <c r="K204" s="33">
        <f>SUM(K197:K203)</f>
        <v>9.2499899999999986</v>
      </c>
      <c r="L204" s="33"/>
      <c r="M204" s="33">
        <f>SUM(M197:M203)</f>
        <v>275.47979999999995</v>
      </c>
      <c r="N204" s="33">
        <f>SUM(N197:N203)</f>
        <v>619.66930000000002</v>
      </c>
      <c r="O204" s="33">
        <f>SUM(O197:O203)</f>
        <v>221.82894999999999</v>
      </c>
      <c r="P204" s="33">
        <f>SUM(P197:P203)</f>
        <v>12.879984999999998</v>
      </c>
      <c r="Q204" s="33"/>
      <c r="R204" s="33"/>
    </row>
    <row r="205" spans="1:18" s="4" customFormat="1" ht="15" x14ac:dyDescent="0.2">
      <c r="A205" s="5"/>
      <c r="B205" s="10" t="s">
        <v>26</v>
      </c>
      <c r="C205" s="6"/>
      <c r="D205" s="15">
        <f>D204+D193</f>
        <v>58.276629</v>
      </c>
      <c r="E205" s="15">
        <f>E204+E193</f>
        <v>49.476653999999996</v>
      </c>
      <c r="F205" s="15">
        <f>F204+F193</f>
        <v>253.80947499999999</v>
      </c>
      <c r="G205" s="15"/>
      <c r="H205" s="15">
        <f>H204+H193</f>
        <v>0.58999900000000005</v>
      </c>
      <c r="I205" s="15">
        <f>I204+I193</f>
        <v>89.659749999999988</v>
      </c>
      <c r="J205" s="15">
        <f>J204+J193</f>
        <v>145</v>
      </c>
      <c r="K205" s="15">
        <f>K204+K193</f>
        <v>11.519989999999998</v>
      </c>
      <c r="L205" s="15"/>
      <c r="M205" s="15">
        <f>M204+M193</f>
        <v>625.70979999999986</v>
      </c>
      <c r="N205" s="15">
        <f>N204+N193</f>
        <v>935.39930000000004</v>
      </c>
      <c r="O205" s="15">
        <f>O204+O193</f>
        <v>301.39895000000001</v>
      </c>
      <c r="P205" s="15">
        <f>P204+P193</f>
        <v>17.399984999999997</v>
      </c>
      <c r="Q205" s="15"/>
      <c r="R205" s="15"/>
    </row>
    <row r="206" spans="1:18" s="4" customFormat="1" x14ac:dyDescent="0.2">
      <c r="A206" s="1"/>
      <c r="B206" s="18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4" customFormat="1" ht="15" x14ac:dyDescent="0.2">
      <c r="A207" s="35" t="s">
        <v>79</v>
      </c>
      <c r="B207" s="18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4" customFormat="1" x14ac:dyDescent="0.2">
      <c r="A208" s="1"/>
      <c r="B208" s="18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4" customFormat="1" x14ac:dyDescent="0.2">
      <c r="A209" s="27" t="s">
        <v>32</v>
      </c>
      <c r="B209" s="18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4" customFormat="1" x14ac:dyDescent="0.2">
      <c r="A210" s="55">
        <v>1</v>
      </c>
      <c r="B210" s="8">
        <v>2</v>
      </c>
      <c r="C210" s="8">
        <v>3</v>
      </c>
      <c r="D210" s="8">
        <v>5</v>
      </c>
      <c r="E210" s="8">
        <v>7</v>
      </c>
      <c r="F210" s="8">
        <v>9</v>
      </c>
      <c r="G210" s="8"/>
      <c r="H210" s="8">
        <v>14</v>
      </c>
      <c r="I210" s="8">
        <v>15</v>
      </c>
      <c r="J210" s="8">
        <v>16</v>
      </c>
      <c r="K210" s="8">
        <v>17</v>
      </c>
      <c r="L210" s="8"/>
      <c r="M210" s="8">
        <v>18</v>
      </c>
      <c r="N210" s="8">
        <v>19</v>
      </c>
      <c r="O210" s="8">
        <v>20</v>
      </c>
      <c r="P210" s="8">
        <v>21</v>
      </c>
      <c r="Q210" s="8"/>
      <c r="R210" s="8"/>
    </row>
    <row r="211" spans="1:18" s="4" customFormat="1" x14ac:dyDescent="0.2">
      <c r="A211" s="5">
        <v>183</v>
      </c>
      <c r="B211" s="17" t="s">
        <v>74</v>
      </c>
      <c r="C211" s="6">
        <v>250</v>
      </c>
      <c r="D211" s="33">
        <v>14</v>
      </c>
      <c r="E211" s="33">
        <v>10</v>
      </c>
      <c r="F211" s="33">
        <v>20</v>
      </c>
      <c r="G211" s="33"/>
      <c r="H211" s="33">
        <v>0.2</v>
      </c>
      <c r="I211" s="33"/>
      <c r="J211" s="33"/>
      <c r="K211" s="33">
        <v>2.25</v>
      </c>
      <c r="L211" s="33"/>
      <c r="M211" s="33">
        <v>30</v>
      </c>
      <c r="N211" s="33">
        <v>180</v>
      </c>
      <c r="O211" s="33">
        <v>122.5</v>
      </c>
      <c r="P211" s="33">
        <v>4</v>
      </c>
      <c r="Q211" s="33"/>
      <c r="R211" s="33"/>
    </row>
    <row r="212" spans="1:18" s="18" customFormat="1" x14ac:dyDescent="0.2">
      <c r="A212" s="14">
        <v>3</v>
      </c>
      <c r="B212" s="18" t="s">
        <v>98</v>
      </c>
      <c r="C212" s="28">
        <v>50</v>
      </c>
      <c r="D212" s="29">
        <v>5.8</v>
      </c>
      <c r="E212" s="29">
        <v>15</v>
      </c>
      <c r="F212" s="29">
        <v>14.83</v>
      </c>
      <c r="G212" s="29"/>
      <c r="H212" s="29">
        <v>0.04</v>
      </c>
      <c r="I212" s="29">
        <v>0.11</v>
      </c>
      <c r="J212" s="29">
        <v>59</v>
      </c>
      <c r="K212" s="29"/>
      <c r="L212" s="29"/>
      <c r="M212" s="29">
        <v>139.19999999999999</v>
      </c>
      <c r="N212" s="29">
        <v>96</v>
      </c>
      <c r="O212" s="29">
        <v>9.4499999999999993</v>
      </c>
      <c r="P212" s="29">
        <v>0.49</v>
      </c>
      <c r="Q212" s="29"/>
      <c r="R212" s="29"/>
    </row>
    <row r="213" spans="1:18" s="4" customFormat="1" x14ac:dyDescent="0.2">
      <c r="A213" s="5">
        <v>379</v>
      </c>
      <c r="B213" s="17" t="s">
        <v>3</v>
      </c>
      <c r="C213" s="6">
        <v>200</v>
      </c>
      <c r="D213" s="33">
        <v>3.6</v>
      </c>
      <c r="E213" s="33">
        <v>2.67</v>
      </c>
      <c r="F213" s="33">
        <v>29.2</v>
      </c>
      <c r="G213" s="33"/>
      <c r="H213" s="33">
        <v>0.03</v>
      </c>
      <c r="I213" s="33">
        <v>1.47</v>
      </c>
      <c r="J213" s="33"/>
      <c r="K213" s="33"/>
      <c r="L213" s="33"/>
      <c r="M213" s="33">
        <v>158.66999999999999</v>
      </c>
      <c r="N213" s="33">
        <v>132</v>
      </c>
      <c r="O213" s="33">
        <v>29.33</v>
      </c>
      <c r="P213" s="33">
        <v>2.4</v>
      </c>
      <c r="Q213" s="33"/>
      <c r="R213" s="33"/>
    </row>
    <row r="214" spans="1:18" s="4" customFormat="1" x14ac:dyDescent="0.2">
      <c r="A214" s="5" t="s">
        <v>4</v>
      </c>
      <c r="B214" s="17" t="s">
        <v>5</v>
      </c>
      <c r="C214" s="6">
        <v>50</v>
      </c>
      <c r="D214" s="33">
        <v>3.95</v>
      </c>
      <c r="E214" s="33">
        <v>0.5</v>
      </c>
      <c r="F214" s="33">
        <v>24.15</v>
      </c>
      <c r="G214" s="33"/>
      <c r="H214" s="33">
        <v>0.05</v>
      </c>
      <c r="I214" s="33"/>
      <c r="J214" s="33"/>
      <c r="K214" s="33">
        <v>0.65</v>
      </c>
      <c r="L214" s="33"/>
      <c r="M214" s="33">
        <v>11.5</v>
      </c>
      <c r="N214" s="33">
        <v>43.5</v>
      </c>
      <c r="O214" s="33">
        <v>16.5</v>
      </c>
      <c r="P214" s="33">
        <v>0.55000000000000004</v>
      </c>
      <c r="Q214" s="33"/>
      <c r="R214" s="33"/>
    </row>
    <row r="215" spans="1:18" s="4" customFormat="1" x14ac:dyDescent="0.2">
      <c r="A215" s="5"/>
      <c r="B215" s="10" t="s">
        <v>81</v>
      </c>
      <c r="C215" s="6"/>
      <c r="D215" s="33">
        <f>SUM(D211:D214)</f>
        <v>27.35</v>
      </c>
      <c r="E215" s="33">
        <f>SUM(E211:E214)</f>
        <v>28.17</v>
      </c>
      <c r="F215" s="33">
        <f>SUM(F211:F214)</f>
        <v>88.18</v>
      </c>
      <c r="G215" s="33"/>
      <c r="H215" s="33">
        <f>SUM(H211:H214)</f>
        <v>0.32</v>
      </c>
      <c r="I215" s="33">
        <f>SUM(I211:I214)</f>
        <v>1.58</v>
      </c>
      <c r="J215" s="33">
        <f>SUM(J211:J214)</f>
        <v>59</v>
      </c>
      <c r="K215" s="33">
        <f>SUM(K211:K214)</f>
        <v>2.9</v>
      </c>
      <c r="L215" s="33"/>
      <c r="M215" s="33">
        <f>SUM(M211:M214)</f>
        <v>339.37</v>
      </c>
      <c r="N215" s="33">
        <f>SUM(N211:N214)</f>
        <v>451.5</v>
      </c>
      <c r="O215" s="33">
        <f>SUM(O211:O214)</f>
        <v>177.77999999999997</v>
      </c>
      <c r="P215" s="33">
        <f>SUM(P211:P214)</f>
        <v>7.44</v>
      </c>
      <c r="Q215" s="33"/>
      <c r="R215" s="33"/>
    </row>
    <row r="216" spans="1:18" s="4" customFormat="1" x14ac:dyDescent="0.2">
      <c r="A216" s="1"/>
      <c r="B216" s="18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4" customFormat="1" x14ac:dyDescent="0.2">
      <c r="A217" s="27" t="s">
        <v>21</v>
      </c>
      <c r="B217" s="18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4" customFormat="1" x14ac:dyDescent="0.2">
      <c r="A218" s="55">
        <v>1</v>
      </c>
      <c r="B218" s="8">
        <v>2</v>
      </c>
      <c r="C218" s="8">
        <v>3</v>
      </c>
      <c r="D218" s="8">
        <v>5</v>
      </c>
      <c r="E218" s="8">
        <v>7</v>
      </c>
      <c r="F218" s="8">
        <v>9</v>
      </c>
      <c r="G218" s="8"/>
      <c r="H218" s="8">
        <v>14</v>
      </c>
      <c r="I218" s="8">
        <v>15</v>
      </c>
      <c r="J218" s="8">
        <v>16</v>
      </c>
      <c r="K218" s="8">
        <v>17</v>
      </c>
      <c r="L218" s="8"/>
      <c r="M218" s="8">
        <v>18</v>
      </c>
      <c r="N218" s="8">
        <v>19</v>
      </c>
      <c r="O218" s="8">
        <v>20</v>
      </c>
      <c r="P218" s="8">
        <v>21</v>
      </c>
      <c r="Q218" s="8"/>
      <c r="R218" s="8"/>
    </row>
    <row r="219" spans="1:18" s="4" customFormat="1" ht="25.5" x14ac:dyDescent="0.2">
      <c r="A219" s="5">
        <v>23</v>
      </c>
      <c r="B219" s="64" t="s">
        <v>69</v>
      </c>
      <c r="C219" s="6">
        <v>100</v>
      </c>
      <c r="D219" s="33">
        <v>1.1100000000000001</v>
      </c>
      <c r="E219" s="33">
        <v>6.18</v>
      </c>
      <c r="F219" s="33">
        <v>4.62</v>
      </c>
      <c r="G219" s="33"/>
      <c r="H219" s="33">
        <v>0.09</v>
      </c>
      <c r="I219" s="33">
        <v>20.3</v>
      </c>
      <c r="J219" s="33"/>
      <c r="K219" s="33">
        <v>3.37</v>
      </c>
      <c r="L219" s="33"/>
      <c r="M219" s="33">
        <v>17.21</v>
      </c>
      <c r="N219" s="33">
        <v>32.119999999999997</v>
      </c>
      <c r="O219" s="33">
        <v>17.62</v>
      </c>
      <c r="P219" s="33">
        <v>0.83</v>
      </c>
      <c r="Q219" s="33"/>
      <c r="R219" s="33"/>
    </row>
    <row r="220" spans="1:18" s="4" customFormat="1" x14ac:dyDescent="0.2">
      <c r="A220" s="5">
        <v>88</v>
      </c>
      <c r="B220" s="19" t="s">
        <v>56</v>
      </c>
      <c r="C220" s="6">
        <v>300</v>
      </c>
      <c r="D220" s="33">
        <v>3.16</v>
      </c>
      <c r="E220" s="33">
        <v>10.97</v>
      </c>
      <c r="F220" s="33">
        <v>9.75</v>
      </c>
      <c r="G220" s="33"/>
      <c r="H220" s="33">
        <v>0.09</v>
      </c>
      <c r="I220" s="33">
        <v>22.17</v>
      </c>
      <c r="J220" s="33"/>
      <c r="K220" s="33">
        <v>2.85</v>
      </c>
      <c r="L220" s="33"/>
      <c r="M220" s="33">
        <v>40.770000000000003</v>
      </c>
      <c r="N220" s="33">
        <v>46.91</v>
      </c>
      <c r="O220" s="33">
        <v>26.64</v>
      </c>
      <c r="P220" s="33">
        <v>0.99</v>
      </c>
      <c r="Q220" s="33"/>
      <c r="R220" s="33"/>
    </row>
    <row r="221" spans="1:18" s="4" customFormat="1" x14ac:dyDescent="0.2">
      <c r="A221" s="5">
        <v>284</v>
      </c>
      <c r="B221" s="17" t="s">
        <v>70</v>
      </c>
      <c r="C221" s="6">
        <v>300</v>
      </c>
      <c r="D221" s="33">
        <v>21.19</v>
      </c>
      <c r="E221" s="33">
        <v>15.56</v>
      </c>
      <c r="F221" s="33">
        <v>61.25</v>
      </c>
      <c r="G221" s="33"/>
      <c r="H221" s="33">
        <v>0.17</v>
      </c>
      <c r="I221" s="33">
        <v>1.5</v>
      </c>
      <c r="J221" s="33">
        <v>75</v>
      </c>
      <c r="K221" s="33">
        <v>1.1299999999999999</v>
      </c>
      <c r="L221" s="33"/>
      <c r="M221" s="33">
        <v>90.38</v>
      </c>
      <c r="N221" s="33">
        <v>155</v>
      </c>
      <c r="O221" s="33">
        <v>70.13</v>
      </c>
      <c r="P221" s="33">
        <v>3</v>
      </c>
      <c r="Q221" s="33"/>
      <c r="R221" s="33"/>
    </row>
    <row r="222" spans="1:18" s="4" customFormat="1" x14ac:dyDescent="0.2">
      <c r="A222" s="5">
        <v>342</v>
      </c>
      <c r="B222" s="19" t="s">
        <v>93</v>
      </c>
      <c r="C222" s="6">
        <v>200</v>
      </c>
      <c r="D222" s="33">
        <v>0.36</v>
      </c>
      <c r="E222" s="33">
        <v>0.04</v>
      </c>
      <c r="F222" s="33">
        <v>23.56</v>
      </c>
      <c r="G222" s="33"/>
      <c r="H222" s="33">
        <v>0.01</v>
      </c>
      <c r="I222" s="33">
        <v>1.8</v>
      </c>
      <c r="J222" s="33"/>
      <c r="K222" s="33">
        <v>0.4</v>
      </c>
      <c r="L222" s="33"/>
      <c r="M222" s="33">
        <v>11.8</v>
      </c>
      <c r="N222" s="33">
        <v>10.4</v>
      </c>
      <c r="O222" s="33">
        <v>3.2</v>
      </c>
      <c r="P222" s="33">
        <v>0.34</v>
      </c>
      <c r="Q222" s="33"/>
      <c r="R222" s="33"/>
    </row>
    <row r="223" spans="1:18" s="4" customFormat="1" x14ac:dyDescent="0.2">
      <c r="A223" s="5" t="s">
        <v>4</v>
      </c>
      <c r="B223" s="19" t="s">
        <v>5</v>
      </c>
      <c r="C223" s="6">
        <v>30</v>
      </c>
      <c r="D223" s="33">
        <v>2.37</v>
      </c>
      <c r="E223" s="33">
        <v>0.3</v>
      </c>
      <c r="F223" s="33">
        <v>14.49</v>
      </c>
      <c r="G223" s="33"/>
      <c r="H223" s="33">
        <v>0.03</v>
      </c>
      <c r="I223" s="33"/>
      <c r="J223" s="33"/>
      <c r="K223" s="33">
        <v>0.39</v>
      </c>
      <c r="L223" s="33"/>
      <c r="M223" s="33">
        <v>6.9</v>
      </c>
      <c r="N223" s="33">
        <v>26.1</v>
      </c>
      <c r="O223" s="33">
        <v>9.9</v>
      </c>
      <c r="P223" s="33">
        <v>0.33</v>
      </c>
      <c r="Q223" s="33"/>
      <c r="R223" s="33"/>
    </row>
    <row r="224" spans="1:18" s="4" customFormat="1" x14ac:dyDescent="0.2">
      <c r="A224" s="5" t="s">
        <v>4</v>
      </c>
      <c r="B224" s="19" t="s">
        <v>23</v>
      </c>
      <c r="C224" s="6">
        <v>60</v>
      </c>
      <c r="D224" s="33">
        <v>3.36</v>
      </c>
      <c r="E224" s="33">
        <v>0.66</v>
      </c>
      <c r="F224" s="33">
        <v>29.64</v>
      </c>
      <c r="G224" s="33"/>
      <c r="H224" s="33">
        <v>7.0000000000000007E-2</v>
      </c>
      <c r="I224" s="33"/>
      <c r="J224" s="33"/>
      <c r="K224" s="33">
        <v>0.54</v>
      </c>
      <c r="L224" s="33"/>
      <c r="M224" s="33">
        <v>13.8</v>
      </c>
      <c r="N224" s="33">
        <v>63.6</v>
      </c>
      <c r="O224" s="33">
        <v>15</v>
      </c>
      <c r="P224" s="33">
        <v>1.86</v>
      </c>
      <c r="Q224" s="33"/>
      <c r="R224" s="33"/>
    </row>
    <row r="225" spans="1:18" s="4" customFormat="1" outlineLevel="1" x14ac:dyDescent="0.2">
      <c r="A225" s="55">
        <v>338</v>
      </c>
      <c r="B225" s="17" t="s">
        <v>6</v>
      </c>
      <c r="C225" s="28">
        <v>100</v>
      </c>
      <c r="D225" s="29">
        <v>0.39998999999999996</v>
      </c>
      <c r="E225" s="29">
        <v>0.39998999999999996</v>
      </c>
      <c r="F225" s="29">
        <v>9.7997549999999993</v>
      </c>
      <c r="G225" s="29"/>
      <c r="H225" s="29">
        <v>2.6665999999999999E-2</v>
      </c>
      <c r="I225" s="29">
        <v>9.9997499999999988</v>
      </c>
      <c r="J225" s="29">
        <v>0</v>
      </c>
      <c r="K225" s="29">
        <v>0.19999499999999998</v>
      </c>
      <c r="L225" s="29"/>
      <c r="M225" s="29">
        <v>15.999599999999999</v>
      </c>
      <c r="N225" s="29">
        <v>10.999725</v>
      </c>
      <c r="O225" s="29">
        <v>8.9997749999999996</v>
      </c>
      <c r="P225" s="29">
        <v>2.1999449999999996</v>
      </c>
      <c r="Q225" s="29"/>
      <c r="R225" s="29"/>
    </row>
    <row r="226" spans="1:18" s="4" customFormat="1" x14ac:dyDescent="0.2">
      <c r="A226" s="5"/>
      <c r="B226" s="20" t="s">
        <v>25</v>
      </c>
      <c r="C226" s="6"/>
      <c r="D226" s="33">
        <f>SUM(D219:D225)</f>
        <v>31.94999</v>
      </c>
      <c r="E226" s="33">
        <f>SUM(E219:E225)</f>
        <v>34.109989999999996</v>
      </c>
      <c r="F226" s="33">
        <f>SUM(F219:F225)</f>
        <v>153.10975500000001</v>
      </c>
      <c r="G226" s="33"/>
      <c r="H226" s="33">
        <f>SUM(H219:H225)</f>
        <v>0.48666600000000004</v>
      </c>
      <c r="I226" s="33">
        <f>SUM(I219:I225)</f>
        <v>55.769749999999995</v>
      </c>
      <c r="J226" s="33">
        <f>SUM(J219:J225)</f>
        <v>75</v>
      </c>
      <c r="K226" s="33">
        <f>SUM(K219:K225)</f>
        <v>8.8799949999999992</v>
      </c>
      <c r="L226" s="33"/>
      <c r="M226" s="33">
        <f>SUM(M219:M225)</f>
        <v>196.85960000000003</v>
      </c>
      <c r="N226" s="33">
        <f>SUM(N219:N225)</f>
        <v>345.12972500000006</v>
      </c>
      <c r="O226" s="33">
        <f>SUM(O219:O225)</f>
        <v>151.48977500000001</v>
      </c>
      <c r="P226" s="33">
        <f>SUM(P219:P225)</f>
        <v>9.549945000000001</v>
      </c>
      <c r="Q226" s="33"/>
      <c r="R226" s="33"/>
    </row>
    <row r="227" spans="1:18" s="4" customFormat="1" ht="15" x14ac:dyDescent="0.2">
      <c r="A227" s="5"/>
      <c r="B227" s="21" t="s">
        <v>26</v>
      </c>
      <c r="C227" s="6"/>
      <c r="D227" s="15">
        <f>D226+D215</f>
        <v>59.299990000000001</v>
      </c>
      <c r="E227" s="15">
        <f>E226+E215</f>
        <v>62.279989999999998</v>
      </c>
      <c r="F227" s="15">
        <f>F226+F215</f>
        <v>241.28975500000001</v>
      </c>
      <c r="G227" s="15"/>
      <c r="H227" s="15">
        <f>H226+H215</f>
        <v>0.80666600000000011</v>
      </c>
      <c r="I227" s="15">
        <f>I226+I215</f>
        <v>57.349749999999993</v>
      </c>
      <c r="J227" s="15">
        <f>J226+J215</f>
        <v>134</v>
      </c>
      <c r="K227" s="15">
        <f>K226+K215</f>
        <v>11.779995</v>
      </c>
      <c r="L227" s="15"/>
      <c r="M227" s="15">
        <f>M226+M215</f>
        <v>536.2296</v>
      </c>
      <c r="N227" s="15">
        <f>N226+N215</f>
        <v>796.62972500000001</v>
      </c>
      <c r="O227" s="15">
        <f>O226+O215</f>
        <v>329.26977499999998</v>
      </c>
      <c r="P227" s="15">
        <f>P226+P215</f>
        <v>16.989945000000002</v>
      </c>
      <c r="Q227" s="15"/>
      <c r="R227" s="15"/>
    </row>
    <row r="228" spans="1:18" s="4" customFormat="1" x14ac:dyDescent="0.2">
      <c r="A228" s="1"/>
      <c r="B228" s="18"/>
      <c r="C228" s="2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s="4" customFormat="1" ht="15" x14ac:dyDescent="0.2">
      <c r="A229" s="35" t="s">
        <v>80</v>
      </c>
      <c r="B229" s="18"/>
      <c r="C229" s="2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 s="4" customFormat="1" x14ac:dyDescent="0.2">
      <c r="A230" s="1"/>
      <c r="B230" s="18"/>
      <c r="C230" s="2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s="4" customFormat="1" x14ac:dyDescent="0.2">
      <c r="A231" s="27" t="s">
        <v>32</v>
      </c>
      <c r="B231" s="18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4" customFormat="1" x14ac:dyDescent="0.2">
      <c r="A232" s="55">
        <v>1</v>
      </c>
      <c r="B232" s="8">
        <v>2</v>
      </c>
      <c r="C232" s="8">
        <v>3</v>
      </c>
      <c r="D232" s="8">
        <v>5</v>
      </c>
      <c r="E232" s="8">
        <v>7</v>
      </c>
      <c r="F232" s="8">
        <v>9</v>
      </c>
      <c r="G232" s="8"/>
      <c r="H232" s="8">
        <v>14</v>
      </c>
      <c r="I232" s="8">
        <v>15</v>
      </c>
      <c r="J232" s="8">
        <v>16</v>
      </c>
      <c r="K232" s="8">
        <v>17</v>
      </c>
      <c r="L232" s="8"/>
      <c r="M232" s="8">
        <v>18</v>
      </c>
      <c r="N232" s="8">
        <v>19</v>
      </c>
      <c r="O232" s="8">
        <v>20</v>
      </c>
      <c r="P232" s="8">
        <v>21</v>
      </c>
      <c r="Q232" s="8"/>
      <c r="R232" s="8"/>
    </row>
    <row r="233" spans="1:18" s="4" customFormat="1" x14ac:dyDescent="0.2">
      <c r="A233" s="5">
        <v>176</v>
      </c>
      <c r="B233" s="17" t="s">
        <v>72</v>
      </c>
      <c r="C233" s="6" t="s">
        <v>52</v>
      </c>
      <c r="D233" s="33">
        <v>4.2</v>
      </c>
      <c r="E233" s="33">
        <v>7.8</v>
      </c>
      <c r="F233" s="33">
        <v>32.97</v>
      </c>
      <c r="G233" s="33"/>
      <c r="H233" s="33">
        <v>0.11</v>
      </c>
      <c r="I233" s="33">
        <v>10.29</v>
      </c>
      <c r="J233" s="33">
        <v>29.4</v>
      </c>
      <c r="K233" s="33">
        <v>2.1</v>
      </c>
      <c r="L233" s="33"/>
      <c r="M233" s="33">
        <v>60.9</v>
      </c>
      <c r="N233" s="33">
        <v>65.099999999999994</v>
      </c>
      <c r="O233" s="33">
        <v>29.4</v>
      </c>
      <c r="P233" s="33">
        <v>1.05</v>
      </c>
      <c r="Q233" s="33"/>
      <c r="R233" s="33"/>
    </row>
    <row r="234" spans="1:18" s="4" customFormat="1" x14ac:dyDescent="0.2">
      <c r="A234" s="55">
        <v>15</v>
      </c>
      <c r="B234" s="9" t="s">
        <v>1</v>
      </c>
      <c r="C234" s="28">
        <v>30</v>
      </c>
      <c r="D234" s="29">
        <v>6.96</v>
      </c>
      <c r="E234" s="29">
        <v>8.85</v>
      </c>
      <c r="F234" s="29" t="e">
        <f>SUM(#REF!)</f>
        <v>#REF!</v>
      </c>
      <c r="G234" s="29"/>
      <c r="H234" s="29">
        <v>0.01</v>
      </c>
      <c r="I234" s="29">
        <v>0.21</v>
      </c>
      <c r="J234" s="29">
        <v>78</v>
      </c>
      <c r="K234" s="29">
        <v>0.15</v>
      </c>
      <c r="L234" s="29"/>
      <c r="M234" s="29">
        <v>264</v>
      </c>
      <c r="N234" s="29">
        <v>150</v>
      </c>
      <c r="O234" s="29">
        <v>10.5</v>
      </c>
      <c r="P234" s="29">
        <v>0.3</v>
      </c>
      <c r="Q234" s="29"/>
      <c r="R234" s="29"/>
    </row>
    <row r="235" spans="1:18" s="4" customFormat="1" x14ac:dyDescent="0.2">
      <c r="A235" s="55">
        <v>14</v>
      </c>
      <c r="B235" s="9" t="s">
        <v>2</v>
      </c>
      <c r="C235" s="28">
        <v>10</v>
      </c>
      <c r="D235" s="29">
        <v>0.1</v>
      </c>
      <c r="E235" s="29">
        <v>7.2</v>
      </c>
      <c r="F235" s="29" t="e">
        <f>SUM(#REF!)</f>
        <v>#REF!</v>
      </c>
      <c r="G235" s="29"/>
      <c r="H235" s="29">
        <v>0</v>
      </c>
      <c r="I235" s="29"/>
      <c r="J235" s="29">
        <v>40</v>
      </c>
      <c r="K235" s="29">
        <v>0.1</v>
      </c>
      <c r="L235" s="29"/>
      <c r="M235" s="29">
        <v>2.4</v>
      </c>
      <c r="N235" s="29">
        <v>3</v>
      </c>
      <c r="O235" s="29"/>
      <c r="P235" s="29"/>
      <c r="Q235" s="29"/>
      <c r="R235" s="29"/>
    </row>
    <row r="236" spans="1:18" s="4" customFormat="1" x14ac:dyDescent="0.2">
      <c r="A236" s="5">
        <v>376</v>
      </c>
      <c r="B236" s="17" t="s">
        <v>41</v>
      </c>
      <c r="C236" s="6" t="s">
        <v>49</v>
      </c>
      <c r="D236" s="33">
        <v>0.53</v>
      </c>
      <c r="E236" s="33"/>
      <c r="F236" s="33">
        <v>9.4700000000000006</v>
      </c>
      <c r="G236" s="33"/>
      <c r="H236" s="33"/>
      <c r="I236" s="33">
        <v>0.27</v>
      </c>
      <c r="J236" s="33"/>
      <c r="K236" s="33"/>
      <c r="L236" s="33"/>
      <c r="M236" s="33">
        <v>13.6</v>
      </c>
      <c r="N236" s="33">
        <v>22.13</v>
      </c>
      <c r="O236" s="33">
        <v>11.73</v>
      </c>
      <c r="P236" s="33">
        <v>2.13</v>
      </c>
      <c r="Q236" s="33"/>
      <c r="R236" s="33"/>
    </row>
    <row r="237" spans="1:18" s="4" customFormat="1" x14ac:dyDescent="0.2">
      <c r="A237" s="5">
        <v>338</v>
      </c>
      <c r="B237" s="17" t="s">
        <v>66</v>
      </c>
      <c r="C237" s="6">
        <v>100</v>
      </c>
      <c r="D237" s="33">
        <v>0.39998999999999996</v>
      </c>
      <c r="E237" s="33">
        <v>0.30665900000000001</v>
      </c>
      <c r="F237" s="33">
        <v>10.306409</v>
      </c>
      <c r="G237" s="33"/>
      <c r="H237" s="33">
        <v>2.6665999999999999E-2</v>
      </c>
      <c r="I237" s="33">
        <v>4.9998749999999994</v>
      </c>
      <c r="J237" s="33">
        <v>0</v>
      </c>
      <c r="K237" s="33">
        <v>0.39998999999999996</v>
      </c>
      <c r="L237" s="33"/>
      <c r="M237" s="33">
        <v>18.999524999999998</v>
      </c>
      <c r="N237" s="33">
        <v>15.999599999999999</v>
      </c>
      <c r="O237" s="33">
        <v>11.999699999999999</v>
      </c>
      <c r="P237" s="33">
        <v>2.3066089999999999</v>
      </c>
      <c r="Q237" s="33"/>
      <c r="R237" s="33"/>
    </row>
    <row r="238" spans="1:18" s="4" customFormat="1" outlineLevel="1" x14ac:dyDescent="0.2">
      <c r="A238" s="5" t="s">
        <v>4</v>
      </c>
      <c r="B238" s="17" t="s">
        <v>5</v>
      </c>
      <c r="C238" s="28">
        <v>60</v>
      </c>
      <c r="D238" s="29">
        <v>4.74</v>
      </c>
      <c r="E238" s="29">
        <v>0.60000000000000009</v>
      </c>
      <c r="F238" s="29">
        <v>28.98</v>
      </c>
      <c r="G238" s="29"/>
      <c r="H238" s="29">
        <v>0.06</v>
      </c>
      <c r="I238" s="29">
        <v>0</v>
      </c>
      <c r="J238" s="29">
        <v>0</v>
      </c>
      <c r="K238" s="29">
        <v>0.78</v>
      </c>
      <c r="L238" s="29"/>
      <c r="M238" s="29">
        <v>13.799999999999999</v>
      </c>
      <c r="N238" s="29">
        <v>52.199999999999996</v>
      </c>
      <c r="O238" s="29">
        <v>19.799999999999997</v>
      </c>
      <c r="P238" s="29">
        <v>0.66000000000000014</v>
      </c>
      <c r="Q238" s="29"/>
      <c r="R238" s="29"/>
    </row>
    <row r="239" spans="1:18" s="4" customFormat="1" x14ac:dyDescent="0.2">
      <c r="A239" s="5"/>
      <c r="B239" s="10" t="s">
        <v>81</v>
      </c>
      <c r="C239" s="6"/>
      <c r="D239" s="33">
        <f>SUM(D233:D238)</f>
        <v>16.92999</v>
      </c>
      <c r="E239" s="33">
        <f>SUM(E233:E238)</f>
        <v>24.756658999999999</v>
      </c>
      <c r="F239" s="33" t="e">
        <f>SUM(F233:F238)</f>
        <v>#REF!</v>
      </c>
      <c r="G239" s="33"/>
      <c r="H239" s="33">
        <f>SUM(H233:H238)</f>
        <v>0.20666599999999999</v>
      </c>
      <c r="I239" s="33">
        <f>SUM(I233:I238)</f>
        <v>15.769874999999999</v>
      </c>
      <c r="J239" s="33">
        <f>SUM(J233:J238)</f>
        <v>147.4</v>
      </c>
      <c r="K239" s="33">
        <f>SUM(K233:K238)</f>
        <v>3.5299899999999997</v>
      </c>
      <c r="L239" s="33"/>
      <c r="M239" s="33">
        <f>SUM(M233:M238)</f>
        <v>373.69952499999999</v>
      </c>
      <c r="N239" s="33">
        <f>SUM(N233:N238)</f>
        <v>308.42959999999999</v>
      </c>
      <c r="O239" s="33">
        <f>SUM(O233:O238)</f>
        <v>83.429699999999997</v>
      </c>
      <c r="P239" s="33">
        <f>SUM(P233:P238)</f>
        <v>6.4466090000000005</v>
      </c>
      <c r="Q239" s="33"/>
      <c r="R239" s="33"/>
    </row>
    <row r="240" spans="1:18" s="4" customFormat="1" x14ac:dyDescent="0.2">
      <c r="A240" s="1"/>
      <c r="B240" s="18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4" customFormat="1" x14ac:dyDescent="0.2">
      <c r="A241" s="27" t="s">
        <v>21</v>
      </c>
      <c r="B241" s="18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4" customFormat="1" x14ac:dyDescent="0.2">
      <c r="A242" s="55">
        <v>1</v>
      </c>
      <c r="B242" s="8">
        <v>2</v>
      </c>
      <c r="C242" s="8">
        <v>3</v>
      </c>
      <c r="D242" s="8">
        <v>5</v>
      </c>
      <c r="E242" s="8">
        <v>7</v>
      </c>
      <c r="F242" s="8">
        <v>9</v>
      </c>
      <c r="G242" s="8"/>
      <c r="H242" s="8">
        <v>14</v>
      </c>
      <c r="I242" s="8">
        <v>15</v>
      </c>
      <c r="J242" s="8">
        <v>16</v>
      </c>
      <c r="K242" s="8">
        <v>17</v>
      </c>
      <c r="L242" s="8"/>
      <c r="M242" s="8">
        <v>18</v>
      </c>
      <c r="N242" s="8">
        <v>19</v>
      </c>
      <c r="O242" s="8">
        <v>20</v>
      </c>
      <c r="P242" s="8">
        <v>21</v>
      </c>
      <c r="Q242" s="8"/>
      <c r="R242" s="8"/>
    </row>
    <row r="243" spans="1:18" s="4" customFormat="1" x14ac:dyDescent="0.2">
      <c r="A243" s="5">
        <v>54</v>
      </c>
      <c r="B243" s="19" t="s">
        <v>55</v>
      </c>
      <c r="C243" s="6">
        <v>100</v>
      </c>
      <c r="D243" s="33">
        <v>1.31</v>
      </c>
      <c r="E243" s="33">
        <v>7.16</v>
      </c>
      <c r="F243" s="33">
        <v>12.11</v>
      </c>
      <c r="G243" s="33"/>
      <c r="H243" s="33">
        <v>0.02</v>
      </c>
      <c r="I243" s="33">
        <v>8.56</v>
      </c>
      <c r="J243" s="33"/>
      <c r="K243" s="33">
        <v>2.3199999999999998</v>
      </c>
      <c r="L243" s="33"/>
      <c r="M243" s="33">
        <v>34.4</v>
      </c>
      <c r="N243" s="33">
        <v>37.130000000000003</v>
      </c>
      <c r="O243" s="33">
        <v>19.7</v>
      </c>
      <c r="P243" s="33">
        <v>1.72</v>
      </c>
      <c r="Q243" s="33"/>
      <c r="R243" s="33"/>
    </row>
    <row r="244" spans="1:18" s="4" customFormat="1" x14ac:dyDescent="0.2">
      <c r="A244" s="5">
        <v>82</v>
      </c>
      <c r="B244" s="5" t="s">
        <v>63</v>
      </c>
      <c r="C244" s="6">
        <v>300</v>
      </c>
      <c r="D244" s="33">
        <v>2.19</v>
      </c>
      <c r="E244" s="33">
        <v>5.88</v>
      </c>
      <c r="F244" s="33">
        <v>37.44</v>
      </c>
      <c r="G244" s="33"/>
      <c r="H244" s="33">
        <v>0.06</v>
      </c>
      <c r="I244" s="33">
        <v>12.36</v>
      </c>
      <c r="J244" s="33"/>
      <c r="K244" s="33">
        <v>2.88</v>
      </c>
      <c r="L244" s="33"/>
      <c r="M244" s="33">
        <v>41.34</v>
      </c>
      <c r="N244" s="33">
        <v>63.63</v>
      </c>
      <c r="O244" s="33">
        <v>31.44</v>
      </c>
      <c r="P244" s="33">
        <v>1.41</v>
      </c>
      <c r="Q244" s="33"/>
      <c r="R244" s="33"/>
    </row>
    <row r="245" spans="1:18" s="4" customFormat="1" x14ac:dyDescent="0.2">
      <c r="A245" s="5">
        <v>232</v>
      </c>
      <c r="B245" s="63" t="s">
        <v>106</v>
      </c>
      <c r="C245" s="6">
        <v>300</v>
      </c>
      <c r="D245" s="33">
        <v>28</v>
      </c>
      <c r="E245" s="33">
        <v>15.4</v>
      </c>
      <c r="F245" s="33">
        <v>10.5</v>
      </c>
      <c r="G245" s="33"/>
      <c r="H245" s="33">
        <v>0.11</v>
      </c>
      <c r="I245" s="33">
        <v>0.38</v>
      </c>
      <c r="J245" s="33">
        <v>166.88</v>
      </c>
      <c r="K245" s="33">
        <v>6.38</v>
      </c>
      <c r="L245" s="33"/>
      <c r="M245" s="33">
        <v>137.4</v>
      </c>
      <c r="N245" s="33">
        <v>456.38</v>
      </c>
      <c r="O245" s="33">
        <v>58.13</v>
      </c>
      <c r="P245" s="33">
        <v>1.88</v>
      </c>
      <c r="Q245" s="33"/>
      <c r="R245" s="33"/>
    </row>
    <row r="246" spans="1:18" s="4" customFormat="1" x14ac:dyDescent="0.2">
      <c r="A246" s="5">
        <v>389</v>
      </c>
      <c r="B246" s="5" t="s">
        <v>46</v>
      </c>
      <c r="C246" s="6">
        <v>200</v>
      </c>
      <c r="D246" s="33">
        <v>1</v>
      </c>
      <c r="E246" s="33">
        <v>0.2</v>
      </c>
      <c r="F246" s="33">
        <v>20.2</v>
      </c>
      <c r="G246" s="33"/>
      <c r="H246" s="33">
        <v>0.02</v>
      </c>
      <c r="I246" s="33">
        <v>4</v>
      </c>
      <c r="J246" s="33"/>
      <c r="K246" s="33">
        <v>0.2</v>
      </c>
      <c r="L246" s="33"/>
      <c r="M246" s="33">
        <v>14</v>
      </c>
      <c r="N246" s="33">
        <v>14</v>
      </c>
      <c r="O246" s="33">
        <v>8</v>
      </c>
      <c r="P246" s="33">
        <v>2.8</v>
      </c>
      <c r="Q246" s="33"/>
      <c r="R246" s="33"/>
    </row>
    <row r="247" spans="1:18" s="4" customFormat="1" x14ac:dyDescent="0.2">
      <c r="A247" s="5" t="s">
        <v>4</v>
      </c>
      <c r="B247" s="9" t="s">
        <v>47</v>
      </c>
      <c r="C247" s="6">
        <v>40</v>
      </c>
      <c r="D247" s="33">
        <v>3.4</v>
      </c>
      <c r="E247" s="33">
        <v>4.5199999999999996</v>
      </c>
      <c r="F247" s="33">
        <v>27.88</v>
      </c>
      <c r="G247" s="33"/>
      <c r="H247" s="33">
        <v>0.04</v>
      </c>
      <c r="I247" s="33">
        <v>0</v>
      </c>
      <c r="J247" s="33">
        <v>26</v>
      </c>
      <c r="K247" s="33">
        <v>0.52</v>
      </c>
      <c r="L247" s="33"/>
      <c r="M247" s="33">
        <v>16.399999999999999</v>
      </c>
      <c r="N247" s="33">
        <v>34.799999999999997</v>
      </c>
      <c r="O247" s="33">
        <v>6</v>
      </c>
      <c r="P247" s="33">
        <v>0.4</v>
      </c>
      <c r="Q247" s="33"/>
      <c r="R247" s="33"/>
    </row>
    <row r="248" spans="1:18" s="4" customFormat="1" x14ac:dyDescent="0.2">
      <c r="A248" s="5" t="s">
        <v>4</v>
      </c>
      <c r="B248" s="19" t="s">
        <v>23</v>
      </c>
      <c r="C248" s="6">
        <v>60</v>
      </c>
      <c r="D248" s="33">
        <v>3.36</v>
      </c>
      <c r="E248" s="33">
        <v>0.66</v>
      </c>
      <c r="F248" s="33">
        <v>29.64</v>
      </c>
      <c r="G248" s="33"/>
      <c r="H248" s="33">
        <v>7.0000000000000007E-2</v>
      </c>
      <c r="I248" s="33"/>
      <c r="J248" s="33"/>
      <c r="K248" s="33">
        <v>0.54</v>
      </c>
      <c r="L248" s="33"/>
      <c r="M248" s="33">
        <v>13.8</v>
      </c>
      <c r="N248" s="33">
        <v>63.6</v>
      </c>
      <c r="O248" s="33">
        <v>15</v>
      </c>
      <c r="P248" s="33">
        <v>1.86</v>
      </c>
      <c r="Q248" s="33"/>
      <c r="R248" s="33"/>
    </row>
    <row r="249" spans="1:18" s="4" customFormat="1" x14ac:dyDescent="0.2">
      <c r="A249" s="5"/>
      <c r="B249" s="20" t="s">
        <v>25</v>
      </c>
      <c r="C249" s="6"/>
      <c r="D249" s="33">
        <f>SUM(D243:D248)</f>
        <v>39.26</v>
      </c>
      <c r="E249" s="33">
        <f>SUM(E243:E248)</f>
        <v>33.819999999999993</v>
      </c>
      <c r="F249" s="33">
        <f>SUM(F243:F248)</f>
        <v>137.76999999999998</v>
      </c>
      <c r="G249" s="33"/>
      <c r="H249" s="33">
        <f>SUM(H243:H248)</f>
        <v>0.32</v>
      </c>
      <c r="I249" s="33">
        <f>SUM(I243:I248)</f>
        <v>25.3</v>
      </c>
      <c r="J249" s="33">
        <f>SUM(J243:J248)</f>
        <v>192.88</v>
      </c>
      <c r="K249" s="33">
        <f>SUM(K243:K248)</f>
        <v>12.839999999999996</v>
      </c>
      <c r="L249" s="33"/>
      <c r="M249" s="33">
        <f>SUM(M243:M248)</f>
        <v>257.34000000000003</v>
      </c>
      <c r="N249" s="33">
        <f>SUM(N243:N248)</f>
        <v>669.54</v>
      </c>
      <c r="O249" s="33">
        <f>SUM(O243:O248)</f>
        <v>138.27000000000001</v>
      </c>
      <c r="P249" s="33">
        <f>SUM(P243:P248)</f>
        <v>10.069999999999999</v>
      </c>
      <c r="Q249" s="33"/>
      <c r="R249" s="33"/>
    </row>
    <row r="250" spans="1:18" s="4" customFormat="1" ht="15" x14ac:dyDescent="0.2">
      <c r="A250" s="5"/>
      <c r="B250" s="21" t="s">
        <v>26</v>
      </c>
      <c r="C250" s="6"/>
      <c r="D250" s="15">
        <f>D249+D239</f>
        <v>56.189989999999995</v>
      </c>
      <c r="E250" s="15">
        <f>E249+E239</f>
        <v>58.576658999999992</v>
      </c>
      <c r="F250" s="15" t="e">
        <f>F249+F239</f>
        <v>#REF!</v>
      </c>
      <c r="G250" s="15"/>
      <c r="H250" s="15">
        <f>H249+H239</f>
        <v>0.52666599999999997</v>
      </c>
      <c r="I250" s="15">
        <f>I249+I239</f>
        <v>41.069874999999996</v>
      </c>
      <c r="J250" s="15">
        <f>J249+J239</f>
        <v>340.28</v>
      </c>
      <c r="K250" s="15">
        <f>K249+K239</f>
        <v>16.369989999999994</v>
      </c>
      <c r="L250" s="15"/>
      <c r="M250" s="15">
        <f>M249+M239</f>
        <v>631.03952500000003</v>
      </c>
      <c r="N250" s="15">
        <f>N249+N239</f>
        <v>977.9695999999999</v>
      </c>
      <c r="O250" s="15">
        <f>O249+O239</f>
        <v>221.69970000000001</v>
      </c>
      <c r="P250" s="15">
        <f>P249+P239</f>
        <v>16.516608999999999</v>
      </c>
      <c r="Q250" s="15"/>
      <c r="R250" s="15"/>
    </row>
    <row r="251" spans="1:18" s="4" customFormat="1" x14ac:dyDescent="0.2">
      <c r="A251" s="1"/>
      <c r="B251" s="18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4" customFormat="1" x14ac:dyDescent="0.2">
      <c r="A252" s="26"/>
      <c r="C252" s="113"/>
      <c r="D252" s="62" t="s">
        <v>28</v>
      </c>
      <c r="E252" s="62" t="s">
        <v>10</v>
      </c>
      <c r="F252" s="109" t="s">
        <v>31</v>
      </c>
      <c r="G252" s="64"/>
      <c r="H252" s="106" t="s">
        <v>12</v>
      </c>
      <c r="I252" s="106"/>
      <c r="J252" s="106"/>
      <c r="K252" s="106"/>
      <c r="L252" s="62"/>
      <c r="M252" s="106" t="s">
        <v>13</v>
      </c>
      <c r="N252" s="106"/>
      <c r="O252" s="106"/>
      <c r="P252" s="106"/>
      <c r="Q252" s="62"/>
      <c r="R252" s="62"/>
    </row>
    <row r="253" spans="1:18" s="4" customFormat="1" ht="16.5" x14ac:dyDescent="0.25">
      <c r="A253" s="47" t="s">
        <v>85</v>
      </c>
      <c r="B253" s="4" t="s">
        <v>96</v>
      </c>
      <c r="C253" s="113"/>
      <c r="D253" s="62" t="s">
        <v>14</v>
      </c>
      <c r="E253" s="62" t="s">
        <v>14</v>
      </c>
      <c r="F253" s="109"/>
      <c r="G253" s="64"/>
      <c r="H253" s="62" t="s">
        <v>30</v>
      </c>
      <c r="I253" s="62" t="s">
        <v>15</v>
      </c>
      <c r="J253" s="62" t="s">
        <v>16</v>
      </c>
      <c r="K253" s="62" t="s">
        <v>17</v>
      </c>
      <c r="L253" s="62"/>
      <c r="M253" s="62" t="s">
        <v>18</v>
      </c>
      <c r="N253" s="62" t="s">
        <v>19</v>
      </c>
      <c r="O253" s="62" t="s">
        <v>29</v>
      </c>
      <c r="P253" s="62" t="s">
        <v>20</v>
      </c>
      <c r="Q253" s="62"/>
      <c r="R253" s="62"/>
    </row>
    <row r="254" spans="1:18" s="4" customFormat="1" ht="14.25" x14ac:dyDescent="0.2">
      <c r="A254" s="48"/>
      <c r="B254" s="49" t="s">
        <v>86</v>
      </c>
      <c r="C254" s="50"/>
      <c r="D254" s="6" t="e">
        <f>#REF!</f>
        <v>#REF!</v>
      </c>
      <c r="E254" s="6" t="e">
        <f>#REF!</f>
        <v>#REF!</v>
      </c>
      <c r="F254" s="6" t="e">
        <f>#REF!</f>
        <v>#REF!</v>
      </c>
      <c r="G254" s="6"/>
      <c r="H254" s="6" t="e">
        <f>#REF!</f>
        <v>#REF!</v>
      </c>
      <c r="I254" s="6" t="e">
        <f>#REF!</f>
        <v>#REF!</v>
      </c>
      <c r="J254" s="6" t="e">
        <f>#REF!</f>
        <v>#REF!</v>
      </c>
      <c r="K254" s="6" t="e">
        <f>#REF!</f>
        <v>#REF!</v>
      </c>
      <c r="L254" s="6"/>
      <c r="M254" s="6" t="e">
        <f>#REF!</f>
        <v>#REF!</v>
      </c>
      <c r="N254" s="6" t="e">
        <f>#REF!</f>
        <v>#REF!</v>
      </c>
      <c r="O254" s="6" t="e">
        <f>#REF!</f>
        <v>#REF!</v>
      </c>
      <c r="P254" s="6" t="e">
        <f>#REF!</f>
        <v>#REF!</v>
      </c>
      <c r="Q254" s="6"/>
      <c r="R254" s="6"/>
    </row>
    <row r="255" spans="1:18" s="4" customFormat="1" x14ac:dyDescent="0.2">
      <c r="A255" s="26"/>
      <c r="B255" s="49" t="s">
        <v>87</v>
      </c>
      <c r="C255" s="50"/>
      <c r="D255" s="51">
        <f>D24</f>
        <v>54.149990000000003</v>
      </c>
      <c r="E255" s="51">
        <f>E24</f>
        <v>54.606659000000001</v>
      </c>
      <c r="F255" s="51" t="e">
        <f>F24</f>
        <v>#REF!</v>
      </c>
      <c r="G255" s="51"/>
      <c r="H255" s="51">
        <f>H24</f>
        <v>0.86666600000000016</v>
      </c>
      <c r="I255" s="51">
        <f>I24</f>
        <v>132.39987500000001</v>
      </c>
      <c r="J255" s="51">
        <f>J24</f>
        <v>318.98</v>
      </c>
      <c r="K255" s="51">
        <f>K24</f>
        <v>11.039990000000001</v>
      </c>
      <c r="L255" s="51"/>
      <c r="M255" s="51">
        <f>M24</f>
        <v>588.069525</v>
      </c>
      <c r="N255" s="51">
        <f>N24</f>
        <v>1038.8496</v>
      </c>
      <c r="O255" s="51">
        <f>O24</f>
        <v>277.00970000000001</v>
      </c>
      <c r="P255" s="51">
        <f>P24</f>
        <v>13.946609</v>
      </c>
      <c r="Q255" s="51"/>
      <c r="R255" s="51"/>
    </row>
    <row r="256" spans="1:18" s="4" customFormat="1" x14ac:dyDescent="0.2">
      <c r="A256" s="26"/>
      <c r="B256" s="49" t="s">
        <v>88</v>
      </c>
      <c r="C256" s="50"/>
      <c r="D256" s="51">
        <f>D47</f>
        <v>55.039968000000002</v>
      </c>
      <c r="E256" s="51">
        <f>E47</f>
        <v>53.549993000000001</v>
      </c>
      <c r="F256" s="51">
        <f>F47</f>
        <v>226.66304400000001</v>
      </c>
      <c r="G256" s="51"/>
      <c r="H256" s="51">
        <f>H47</f>
        <v>0.59333200000000008</v>
      </c>
      <c r="I256" s="51">
        <f>I47</f>
        <v>209.097857</v>
      </c>
      <c r="J256" s="51">
        <f>J47</f>
        <v>175</v>
      </c>
      <c r="K256" s="51">
        <f>K47</f>
        <v>11.839993</v>
      </c>
      <c r="L256" s="51"/>
      <c r="M256" s="51">
        <f>M47</f>
        <v>458.062119</v>
      </c>
      <c r="N256" s="51">
        <f>N47</f>
        <v>710.64251200000001</v>
      </c>
      <c r="O256" s="51">
        <f>O47</f>
        <v>275.96286900000001</v>
      </c>
      <c r="P256" s="51">
        <f>P47</f>
        <v>77.266655999999983</v>
      </c>
      <c r="Q256" s="51"/>
      <c r="R256" s="51"/>
    </row>
    <row r="257" spans="1:18" s="4" customFormat="1" x14ac:dyDescent="0.2">
      <c r="A257" s="26"/>
      <c r="B257" s="49" t="s">
        <v>89</v>
      </c>
      <c r="C257" s="52"/>
      <c r="D257" s="51">
        <f>D69</f>
        <v>67.706628999999992</v>
      </c>
      <c r="E257" s="51">
        <f>E69</f>
        <v>57.106653999999992</v>
      </c>
      <c r="F257" s="51">
        <f>F69</f>
        <v>234.489475</v>
      </c>
      <c r="G257" s="51"/>
      <c r="H257" s="51">
        <f>H69</f>
        <v>0.90999900000000011</v>
      </c>
      <c r="I257" s="51">
        <f>I69</f>
        <v>46.569749999999992</v>
      </c>
      <c r="J257" s="51">
        <f>J69</f>
        <v>108.4</v>
      </c>
      <c r="K257" s="51">
        <f>K69</f>
        <v>9.6199899999999996</v>
      </c>
      <c r="L257" s="51"/>
      <c r="M257" s="51">
        <f>M69</f>
        <v>548.43979999999999</v>
      </c>
      <c r="N257" s="51">
        <f>N69</f>
        <v>856.29930000000002</v>
      </c>
      <c r="O257" s="51">
        <f>O69</f>
        <v>417.49894999999998</v>
      </c>
      <c r="P257" s="51">
        <f>P69</f>
        <v>20.649985000000001</v>
      </c>
      <c r="Q257" s="51"/>
      <c r="R257" s="51"/>
    </row>
    <row r="258" spans="1:18" s="4" customFormat="1" x14ac:dyDescent="0.2">
      <c r="A258" s="26"/>
      <c r="B258" s="49" t="s">
        <v>90</v>
      </c>
      <c r="C258" s="50"/>
      <c r="D258" s="51">
        <f>D91</f>
        <v>62.469989999999996</v>
      </c>
      <c r="E258" s="51">
        <f>E91</f>
        <v>64.529989999999998</v>
      </c>
      <c r="F258" s="51">
        <f>F91</f>
        <v>245.84975500000002</v>
      </c>
      <c r="G258" s="51"/>
      <c r="H258" s="51">
        <f>H91</f>
        <v>0.62666600000000006</v>
      </c>
      <c r="I258" s="51">
        <f>I91</f>
        <v>44.949749999999995</v>
      </c>
      <c r="J258" s="51">
        <f>J91</f>
        <v>149</v>
      </c>
      <c r="K258" s="51">
        <f>K91</f>
        <v>11.389994999999997</v>
      </c>
      <c r="L258" s="51"/>
      <c r="M258" s="51">
        <f>M91</f>
        <v>544.43959999999993</v>
      </c>
      <c r="N258" s="51">
        <f>N91</f>
        <v>750.2797250000001</v>
      </c>
      <c r="O258" s="51">
        <f>O91</f>
        <v>232.969775</v>
      </c>
      <c r="P258" s="51">
        <f>P91</f>
        <v>15.699944999999998</v>
      </c>
      <c r="Q258" s="51"/>
      <c r="R258" s="51"/>
    </row>
    <row r="259" spans="1:18" s="4" customFormat="1" x14ac:dyDescent="0.2">
      <c r="A259" s="26"/>
      <c r="B259" s="49" t="s">
        <v>91</v>
      </c>
      <c r="C259" s="50"/>
      <c r="D259" s="51">
        <f>D115</f>
        <v>56.089967999999999</v>
      </c>
      <c r="E259" s="51">
        <f>E115</f>
        <v>61.349992999999998</v>
      </c>
      <c r="F259" s="51" t="e">
        <f>F115</f>
        <v>#REF!</v>
      </c>
      <c r="G259" s="51"/>
      <c r="H259" s="51">
        <f>H115</f>
        <v>0.93333200000000016</v>
      </c>
      <c r="I259" s="51">
        <f>I115</f>
        <v>248.80785700000001</v>
      </c>
      <c r="J259" s="51">
        <f>J115</f>
        <v>263.31</v>
      </c>
      <c r="K259" s="51">
        <f>K115</f>
        <v>8.9499929999999992</v>
      </c>
      <c r="L259" s="51"/>
      <c r="M259" s="51">
        <f>M115</f>
        <v>577.78211899999997</v>
      </c>
      <c r="N259" s="51">
        <f>N115</f>
        <v>852.29251199999999</v>
      </c>
      <c r="O259" s="51">
        <f>O115</f>
        <v>340.07286899999997</v>
      </c>
      <c r="P259" s="51">
        <f>P115</f>
        <v>14.946656000000001</v>
      </c>
      <c r="Q259" s="51"/>
      <c r="R259" s="51"/>
    </row>
    <row r="260" spans="1:18" s="4" customFormat="1" x14ac:dyDescent="0.2">
      <c r="A260" s="26"/>
      <c r="B260" s="49"/>
      <c r="C260" s="50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</row>
    <row r="261" spans="1:18" s="4" customFormat="1" x14ac:dyDescent="0.2">
      <c r="A261" s="26"/>
      <c r="B261" s="49" t="s">
        <v>86</v>
      </c>
      <c r="C261" s="50"/>
      <c r="D261" s="51">
        <f>D139</f>
        <v>60.899990000000003</v>
      </c>
      <c r="E261" s="51">
        <f>E139</f>
        <v>63.039989999999996</v>
      </c>
      <c r="F261" s="51" t="e">
        <f>F139</f>
        <v>#REF!</v>
      </c>
      <c r="G261" s="51"/>
      <c r="H261" s="51">
        <f>H139</f>
        <v>0.88666600000000018</v>
      </c>
      <c r="I261" s="51">
        <f>I139</f>
        <v>93.099749999999986</v>
      </c>
      <c r="J261" s="51">
        <f>J139</f>
        <v>222.6</v>
      </c>
      <c r="K261" s="51">
        <f>K139</f>
        <v>10.909995</v>
      </c>
      <c r="L261" s="51"/>
      <c r="M261" s="51">
        <f>M139</f>
        <v>540.33960000000002</v>
      </c>
      <c r="N261" s="51">
        <f>N139</f>
        <v>889.36972500000002</v>
      </c>
      <c r="O261" s="51">
        <f>O139</f>
        <v>196.73977499999998</v>
      </c>
      <c r="P261" s="51">
        <f>P139</f>
        <v>73.769944999999993</v>
      </c>
      <c r="Q261" s="51"/>
      <c r="R261" s="51"/>
    </row>
    <row r="262" spans="1:18" s="4" customFormat="1" x14ac:dyDescent="0.2">
      <c r="A262" s="26"/>
      <c r="B262" s="49" t="s">
        <v>87</v>
      </c>
      <c r="C262" s="50"/>
      <c r="D262" s="51">
        <f>D161</f>
        <v>58.819990000000011</v>
      </c>
      <c r="E262" s="51">
        <f>E161</f>
        <v>54.066659000000001</v>
      </c>
      <c r="F262" s="51">
        <f>F161</f>
        <v>237.48640899999998</v>
      </c>
      <c r="G262" s="51"/>
      <c r="H262" s="51">
        <f>H161</f>
        <v>2.1466660000000002</v>
      </c>
      <c r="I262" s="51">
        <f>I161</f>
        <v>69.969875000000002</v>
      </c>
      <c r="J262" s="51">
        <f>J161</f>
        <v>83.36</v>
      </c>
      <c r="K262" s="51">
        <f>K161</f>
        <v>11.049990000000001</v>
      </c>
      <c r="L262" s="51"/>
      <c r="M262" s="51">
        <f>M161</f>
        <v>461.009525</v>
      </c>
      <c r="N262" s="51">
        <f>N161</f>
        <v>727.91959999999995</v>
      </c>
      <c r="O262" s="51">
        <f>O161</f>
        <v>268.24969999999996</v>
      </c>
      <c r="P262" s="51">
        <f>P161</f>
        <v>13.776609000000001</v>
      </c>
      <c r="Q262" s="51"/>
      <c r="R262" s="51"/>
    </row>
    <row r="263" spans="1:18" s="4" customFormat="1" x14ac:dyDescent="0.2">
      <c r="A263" s="26"/>
      <c r="B263" s="49" t="s">
        <v>88</v>
      </c>
      <c r="C263" s="50"/>
      <c r="D263" s="51">
        <f>D183</f>
        <v>59.569968000000003</v>
      </c>
      <c r="E263" s="51">
        <f>E183</f>
        <v>61.669992999999998</v>
      </c>
      <c r="F263" s="51" t="e">
        <f>F183</f>
        <v>#REF!</v>
      </c>
      <c r="G263" s="51"/>
      <c r="H263" s="51">
        <f>H183</f>
        <v>1.2933320000000001</v>
      </c>
      <c r="I263" s="51">
        <f>I183</f>
        <v>155.11785700000001</v>
      </c>
      <c r="J263" s="51">
        <f>J183</f>
        <v>80</v>
      </c>
      <c r="K263" s="51">
        <f>K183</f>
        <v>8.6099930000000011</v>
      </c>
      <c r="L263" s="51"/>
      <c r="M263" s="51">
        <f>M183</f>
        <v>648.73211900000001</v>
      </c>
      <c r="N263" s="51">
        <f>N183</f>
        <v>979.93251200000009</v>
      </c>
      <c r="O263" s="51">
        <f>O183</f>
        <v>335.40286900000001</v>
      </c>
      <c r="P263" s="51">
        <f>P183</f>
        <v>19.366655999999999</v>
      </c>
      <c r="Q263" s="51"/>
      <c r="R263" s="51"/>
    </row>
    <row r="264" spans="1:18" s="4" customFormat="1" x14ac:dyDescent="0.2">
      <c r="A264" s="26"/>
      <c r="B264" s="49" t="s">
        <v>89</v>
      </c>
      <c r="C264" s="50"/>
      <c r="D264" s="51">
        <f>D205</f>
        <v>58.276629</v>
      </c>
      <c r="E264" s="51">
        <f>E205</f>
        <v>49.476653999999996</v>
      </c>
      <c r="F264" s="51">
        <f>F205</f>
        <v>253.80947499999999</v>
      </c>
      <c r="G264" s="51"/>
      <c r="H264" s="51">
        <f>H205</f>
        <v>0.58999900000000005</v>
      </c>
      <c r="I264" s="51">
        <f>I205</f>
        <v>89.659749999999988</v>
      </c>
      <c r="J264" s="51">
        <f>J205</f>
        <v>145</v>
      </c>
      <c r="K264" s="51">
        <f>K205</f>
        <v>11.519989999999998</v>
      </c>
      <c r="L264" s="51"/>
      <c r="M264" s="51">
        <f>M205</f>
        <v>625.70979999999986</v>
      </c>
      <c r="N264" s="51">
        <f>N205</f>
        <v>935.39930000000004</v>
      </c>
      <c r="O264" s="51">
        <f>O205</f>
        <v>301.39895000000001</v>
      </c>
      <c r="P264" s="51">
        <f>P205</f>
        <v>17.399984999999997</v>
      </c>
      <c r="Q264" s="51"/>
      <c r="R264" s="51"/>
    </row>
    <row r="265" spans="1:18" s="4" customFormat="1" x14ac:dyDescent="0.2">
      <c r="A265" s="26"/>
      <c r="B265" s="49" t="s">
        <v>90</v>
      </c>
      <c r="C265" s="50"/>
      <c r="D265" s="51">
        <f>D227</f>
        <v>59.299990000000001</v>
      </c>
      <c r="E265" s="51">
        <f>E227</f>
        <v>62.279989999999998</v>
      </c>
      <c r="F265" s="51">
        <f>F227</f>
        <v>241.28975500000001</v>
      </c>
      <c r="G265" s="51"/>
      <c r="H265" s="51">
        <f>H227</f>
        <v>0.80666600000000011</v>
      </c>
      <c r="I265" s="51">
        <f>I227</f>
        <v>57.349749999999993</v>
      </c>
      <c r="J265" s="51">
        <f>J227</f>
        <v>134</v>
      </c>
      <c r="K265" s="51">
        <f>K227</f>
        <v>11.779995</v>
      </c>
      <c r="L265" s="51"/>
      <c r="M265" s="51">
        <f>M227</f>
        <v>536.2296</v>
      </c>
      <c r="N265" s="51">
        <f>N227</f>
        <v>796.62972500000001</v>
      </c>
      <c r="O265" s="51">
        <f>O227</f>
        <v>329.26977499999998</v>
      </c>
      <c r="P265" s="51">
        <f>P227</f>
        <v>16.989945000000002</v>
      </c>
      <c r="Q265" s="51"/>
      <c r="R265" s="51"/>
    </row>
    <row r="266" spans="1:18" s="4" customFormat="1" x14ac:dyDescent="0.2">
      <c r="A266" s="26"/>
      <c r="B266" s="49" t="s">
        <v>91</v>
      </c>
      <c r="C266" s="50"/>
      <c r="D266" s="51">
        <f>D250</f>
        <v>56.189989999999995</v>
      </c>
      <c r="E266" s="51">
        <f>E250</f>
        <v>58.576658999999992</v>
      </c>
      <c r="F266" s="51" t="e">
        <f>F250</f>
        <v>#REF!</v>
      </c>
      <c r="G266" s="51"/>
      <c r="H266" s="51">
        <f>H250</f>
        <v>0.52666599999999997</v>
      </c>
      <c r="I266" s="51">
        <f>I250</f>
        <v>41.069874999999996</v>
      </c>
      <c r="J266" s="51">
        <f>J250</f>
        <v>340.28</v>
      </c>
      <c r="K266" s="51">
        <f>K250</f>
        <v>16.369989999999994</v>
      </c>
      <c r="L266" s="51"/>
      <c r="M266" s="51">
        <f>M250</f>
        <v>631.03952500000003</v>
      </c>
      <c r="N266" s="51">
        <f>N250</f>
        <v>977.9695999999999</v>
      </c>
      <c r="O266" s="51">
        <f>O250</f>
        <v>221.69970000000001</v>
      </c>
      <c r="P266" s="51">
        <f>P250</f>
        <v>16.516608999999999</v>
      </c>
      <c r="Q266" s="51"/>
      <c r="R266" s="51"/>
    </row>
    <row r="267" spans="1:18" s="4" customFormat="1" x14ac:dyDescent="0.2">
      <c r="A267" s="26"/>
      <c r="B267" s="49"/>
      <c r="C267" s="54"/>
    </row>
    <row r="268" spans="1:18" s="4" customFormat="1" x14ac:dyDescent="0.2">
      <c r="A268" s="26"/>
      <c r="B268" s="49" t="s">
        <v>92</v>
      </c>
      <c r="C268" s="50"/>
      <c r="D268" s="51" t="e">
        <f>AVERAGE(D254:D266)</f>
        <v>#REF!</v>
      </c>
      <c r="E268" s="51" t="e">
        <f>AVERAGE(E254:E266)</f>
        <v>#REF!</v>
      </c>
      <c r="F268" s="51" t="e">
        <f>AVERAGE(F254:F266)</f>
        <v>#REF!</v>
      </c>
      <c r="G268" s="51"/>
      <c r="H268" s="51" t="e">
        <f>AVERAGE(H254:H266)</f>
        <v>#REF!</v>
      </c>
      <c r="I268" s="51" t="e">
        <f>AVERAGE(I254:I266)</f>
        <v>#REF!</v>
      </c>
      <c r="J268" s="51" t="e">
        <f>AVERAGE(J254:J266)</f>
        <v>#REF!</v>
      </c>
      <c r="K268" s="51" t="e">
        <f>AVERAGE(K254:K266)</f>
        <v>#REF!</v>
      </c>
      <c r="L268" s="51"/>
      <c r="M268" s="51" t="e">
        <f>AVERAGE(M254:M266)</f>
        <v>#REF!</v>
      </c>
      <c r="N268" s="51" t="e">
        <f>AVERAGE(N254:N266)</f>
        <v>#REF!</v>
      </c>
      <c r="O268" s="51" t="e">
        <f>AVERAGE(O254:O266)</f>
        <v>#REF!</v>
      </c>
      <c r="P268" s="51" t="e">
        <f>AVERAGE(P254:P266)</f>
        <v>#REF!</v>
      </c>
      <c r="Q268" s="51"/>
      <c r="R268" s="51"/>
    </row>
    <row r="269" spans="1:18" s="4" customFormat="1" x14ac:dyDescent="0.2">
      <c r="A269" s="26"/>
      <c r="B269" s="49"/>
      <c r="C269" s="54"/>
    </row>
    <row r="270" spans="1:18" s="4" customFormat="1" x14ac:dyDescent="0.2">
      <c r="A270" s="26"/>
      <c r="C270" s="23"/>
    </row>
    <row r="271" spans="1:18" s="4" customFormat="1" x14ac:dyDescent="0.2">
      <c r="A271" s="26"/>
      <c r="C271" s="23"/>
    </row>
    <row r="272" spans="1:18" s="4" customFormat="1" x14ac:dyDescent="0.2">
      <c r="A272" s="26"/>
      <c r="C272" s="23"/>
    </row>
    <row r="273" spans="1:13" s="4" customFormat="1" x14ac:dyDescent="0.2">
      <c r="A273" s="26"/>
      <c r="B273" s="4" t="s">
        <v>97</v>
      </c>
      <c r="C273" s="23"/>
      <c r="D273" s="4" t="e">
        <f>F254/D254</f>
        <v>#REF!</v>
      </c>
      <c r="E273" s="4" t="e">
        <f>F254/E254</f>
        <v>#REF!</v>
      </c>
      <c r="M273" s="4" t="e">
        <f>N254/M254</f>
        <v>#REF!</v>
      </c>
    </row>
    <row r="274" spans="1:13" s="4" customFormat="1" x14ac:dyDescent="0.2">
      <c r="A274" s="26"/>
      <c r="C274" s="23"/>
      <c r="D274" s="4" t="e">
        <f>F255/D255</f>
        <v>#REF!</v>
      </c>
      <c r="E274" s="4" t="e">
        <f>F255/E255</f>
        <v>#REF!</v>
      </c>
      <c r="M274" s="4">
        <f>N255/M255</f>
        <v>1.7665421448254779</v>
      </c>
    </row>
    <row r="275" spans="1:13" s="4" customFormat="1" x14ac:dyDescent="0.2">
      <c r="A275" s="26"/>
      <c r="C275" s="23"/>
      <c r="D275" s="4">
        <f>F256/D256</f>
        <v>4.1181536297404824</v>
      </c>
      <c r="E275" s="4">
        <f>F256/E256</f>
        <v>4.2327371359320258</v>
      </c>
      <c r="M275" s="4">
        <f>N256/M256</f>
        <v>1.551410785837106</v>
      </c>
    </row>
    <row r="276" spans="1:13" s="4" customFormat="1" x14ac:dyDescent="0.2">
      <c r="A276" s="26"/>
      <c r="C276" s="23"/>
      <c r="D276" s="4">
        <f>F257/D257</f>
        <v>3.4633163467642145</v>
      </c>
      <c r="E276" s="4">
        <f>F257/E257</f>
        <v>4.1061672953207875</v>
      </c>
      <c r="M276" s="4">
        <f>N257/M257</f>
        <v>1.5613369051626087</v>
      </c>
    </row>
    <row r="277" spans="1:13" s="4" customFormat="1" x14ac:dyDescent="0.2">
      <c r="A277" s="26"/>
      <c r="C277" s="23"/>
      <c r="D277" s="4">
        <f>F258/D258</f>
        <v>3.9354857428342798</v>
      </c>
      <c r="E277" s="4">
        <f>F258/E258</f>
        <v>3.8098526747021042</v>
      </c>
      <c r="M277" s="4">
        <f>N258/M258</f>
        <v>1.3780770630938679</v>
      </c>
    </row>
    <row r="278" spans="1:13" s="4" customFormat="1" x14ac:dyDescent="0.2">
      <c r="A278" s="26"/>
      <c r="C278" s="23"/>
      <c r="D278" s="4" t="e">
        <f>F259/D259</f>
        <v>#REF!</v>
      </c>
      <c r="E278" s="4" t="e">
        <f>F259/E259</f>
        <v>#REF!</v>
      </c>
      <c r="M278" s="4">
        <f>N259/M259</f>
        <v>1.4751105719143933</v>
      </c>
    </row>
    <row r="279" spans="1:13" s="4" customFormat="1" x14ac:dyDescent="0.2">
      <c r="A279" s="26"/>
      <c r="C279" s="23"/>
    </row>
    <row r="280" spans="1:13" s="4" customFormat="1" x14ac:dyDescent="0.2">
      <c r="A280" s="26"/>
      <c r="C280" s="23"/>
      <c r="D280" s="4" t="e">
        <f>F261/D261</f>
        <v>#REF!</v>
      </c>
      <c r="E280" s="4" t="e">
        <f>F261/E261</f>
        <v>#REF!</v>
      </c>
      <c r="M280" s="4">
        <f>N261/M261</f>
        <v>1.6459458551621979</v>
      </c>
    </row>
    <row r="281" spans="1:13" s="4" customFormat="1" x14ac:dyDescent="0.2">
      <c r="A281" s="26"/>
      <c r="C281" s="23"/>
      <c r="D281" s="4">
        <f>F262/D262</f>
        <v>4.0375118900904257</v>
      </c>
      <c r="E281" s="4">
        <f>F262/E262</f>
        <v>4.3924742788342064</v>
      </c>
      <c r="M281" s="4">
        <f>N262/M262</f>
        <v>1.578968677490991</v>
      </c>
    </row>
    <row r="282" spans="1:13" s="4" customFormat="1" x14ac:dyDescent="0.2">
      <c r="A282" s="26"/>
      <c r="C282" s="23"/>
      <c r="D282" s="4" t="e">
        <f>F263/D263</f>
        <v>#REF!</v>
      </c>
      <c r="E282" s="4" t="e">
        <f>F263/E263</f>
        <v>#REF!</v>
      </c>
      <c r="M282" s="4">
        <f>N263/M263</f>
        <v>1.5105349084773774</v>
      </c>
    </row>
    <row r="283" spans="1:13" s="4" customFormat="1" x14ac:dyDescent="0.2">
      <c r="A283" s="26"/>
      <c r="C283" s="23"/>
      <c r="D283" s="4">
        <f>F264/D264</f>
        <v>4.3552532010731095</v>
      </c>
      <c r="E283" s="4">
        <f>F264/E264</f>
        <v>5.1298835810521872</v>
      </c>
      <c r="M283" s="4">
        <f>N264/M264</f>
        <v>1.4949411052855497</v>
      </c>
    </row>
    <row r="284" spans="1:13" s="4" customFormat="1" x14ac:dyDescent="0.2">
      <c r="A284" s="26"/>
      <c r="C284" s="23"/>
      <c r="D284" s="4">
        <f>F265/D265</f>
        <v>4.0689678868411274</v>
      </c>
      <c r="E284" s="4">
        <f>F265/E265</f>
        <v>3.8742741448738194</v>
      </c>
      <c r="M284" s="4">
        <f>N265/M265</f>
        <v>1.4856131123682841</v>
      </c>
    </row>
    <row r="285" spans="1:13" s="4" customFormat="1" x14ac:dyDescent="0.2">
      <c r="A285" s="26"/>
      <c r="C285" s="23"/>
      <c r="D285" s="4" t="e">
        <f>F266/D266</f>
        <v>#REF!</v>
      </c>
      <c r="E285" s="4" t="e">
        <f>F266/E266</f>
        <v>#REF!</v>
      </c>
      <c r="M285" s="4">
        <f>N266/M266</f>
        <v>1.5497755073265813</v>
      </c>
    </row>
    <row r="286" spans="1:13" s="4" customFormat="1" x14ac:dyDescent="0.2">
      <c r="A286" s="26"/>
      <c r="C286" s="23"/>
    </row>
    <row r="287" spans="1:13" s="4" customFormat="1" x14ac:dyDescent="0.2">
      <c r="A287" s="26"/>
      <c r="C287" s="23"/>
      <c r="D287" s="4" t="e">
        <f>F268/D268</f>
        <v>#REF!</v>
      </c>
      <c r="E287" s="4" t="e">
        <f>F268/E268</f>
        <v>#REF!</v>
      </c>
      <c r="M287" s="4" t="e">
        <f>N268/M268</f>
        <v>#REF!</v>
      </c>
    </row>
    <row r="288" spans="1:13" s="4" customFormat="1" x14ac:dyDescent="0.2">
      <c r="A288" s="26"/>
      <c r="C288" s="6"/>
      <c r="D288" s="53"/>
      <c r="E288" s="112"/>
      <c r="F288" s="112"/>
      <c r="G288" s="66"/>
    </row>
    <row r="289" spans="1:12" s="4" customFormat="1" x14ac:dyDescent="0.2">
      <c r="A289" s="26"/>
      <c r="C289" s="6"/>
      <c r="D289" s="53" t="s">
        <v>103</v>
      </c>
      <c r="E289" s="61"/>
      <c r="F289" s="61" t="s">
        <v>100</v>
      </c>
      <c r="G289" s="67"/>
      <c r="H289" s="111"/>
      <c r="I289" s="111"/>
      <c r="J289" s="111"/>
      <c r="K289" s="111"/>
      <c r="L289" s="60"/>
    </row>
    <row r="290" spans="1:12" s="4" customFormat="1" x14ac:dyDescent="0.2">
      <c r="A290" s="26"/>
      <c r="C290" s="106" t="s">
        <v>101</v>
      </c>
      <c r="D290" s="53">
        <v>3000</v>
      </c>
      <c r="E290" s="65">
        <v>0.25</v>
      </c>
      <c r="F290" s="65">
        <v>0.3</v>
      </c>
      <c r="G290" s="68"/>
      <c r="H290" s="111"/>
      <c r="I290" s="111"/>
      <c r="J290" s="111"/>
      <c r="K290" s="111"/>
      <c r="L290" s="60"/>
    </row>
    <row r="291" spans="1:12" s="4" customFormat="1" x14ac:dyDescent="0.2">
      <c r="A291" s="26"/>
      <c r="C291" s="106"/>
      <c r="D291" s="53"/>
      <c r="E291" s="53">
        <f>D290*E290</f>
        <v>750</v>
      </c>
      <c r="F291" s="53">
        <f>D290*F290</f>
        <v>900</v>
      </c>
      <c r="G291" s="69"/>
      <c r="H291" s="111"/>
      <c r="I291" s="111"/>
      <c r="J291" s="111"/>
      <c r="K291" s="111"/>
      <c r="L291" s="60"/>
    </row>
    <row r="292" spans="1:12" s="4" customFormat="1" x14ac:dyDescent="0.2">
      <c r="A292" s="26"/>
      <c r="C292" s="106"/>
      <c r="D292" s="53"/>
      <c r="E292" s="53"/>
      <c r="F292" s="53"/>
      <c r="G292" s="69"/>
      <c r="H292" s="111"/>
      <c r="I292" s="111"/>
      <c r="J292" s="111"/>
      <c r="K292" s="111"/>
      <c r="L292" s="60"/>
    </row>
    <row r="293" spans="1:12" s="4" customFormat="1" x14ac:dyDescent="0.2">
      <c r="A293" s="26"/>
      <c r="C293" s="106"/>
      <c r="D293" s="53">
        <v>3450</v>
      </c>
      <c r="E293" s="65">
        <v>0.25</v>
      </c>
      <c r="F293" s="65">
        <v>0.3</v>
      </c>
      <c r="G293" s="68"/>
      <c r="H293" s="111"/>
      <c r="I293" s="111"/>
      <c r="J293" s="111"/>
      <c r="K293" s="111"/>
      <c r="L293" s="60"/>
    </row>
    <row r="294" spans="1:12" s="4" customFormat="1" x14ac:dyDescent="0.2">
      <c r="A294" s="26"/>
      <c r="C294" s="106"/>
      <c r="D294" s="53"/>
      <c r="E294" s="53">
        <f>D293*E293</f>
        <v>862.5</v>
      </c>
      <c r="F294" s="53">
        <f>D293*F293</f>
        <v>1035</v>
      </c>
      <c r="G294" s="69"/>
      <c r="H294" s="111"/>
      <c r="I294" s="111"/>
      <c r="J294" s="111"/>
      <c r="K294" s="111"/>
      <c r="L294" s="60"/>
    </row>
    <row r="295" spans="1:12" s="4" customFormat="1" x14ac:dyDescent="0.2">
      <c r="A295" s="26"/>
      <c r="C295" s="6"/>
      <c r="D295" s="53"/>
      <c r="E295" s="53"/>
      <c r="F295" s="53"/>
      <c r="G295" s="69"/>
    </row>
    <row r="296" spans="1:12" s="4" customFormat="1" x14ac:dyDescent="0.2">
      <c r="A296" s="26"/>
      <c r="C296" s="106" t="s">
        <v>102</v>
      </c>
      <c r="D296" s="53">
        <v>2600</v>
      </c>
      <c r="E296" s="65">
        <v>0.25</v>
      </c>
      <c r="F296" s="65">
        <v>0.3</v>
      </c>
      <c r="G296" s="68"/>
    </row>
    <row r="297" spans="1:12" s="4" customFormat="1" x14ac:dyDescent="0.2">
      <c r="A297" s="26"/>
      <c r="C297" s="106"/>
      <c r="D297" s="53"/>
      <c r="E297" s="53">
        <f>D296*E296</f>
        <v>650</v>
      </c>
      <c r="F297" s="53">
        <f>D296*F296</f>
        <v>780</v>
      </c>
      <c r="G297" s="69"/>
    </row>
    <row r="298" spans="1:12" s="4" customFormat="1" x14ac:dyDescent="0.2">
      <c r="A298" s="26"/>
      <c r="C298" s="106"/>
      <c r="D298" s="53"/>
      <c r="E298" s="53"/>
      <c r="F298" s="53"/>
      <c r="G298" s="69"/>
    </row>
    <row r="299" spans="1:12" s="4" customFormat="1" x14ac:dyDescent="0.2">
      <c r="A299" s="26"/>
      <c r="C299" s="106"/>
      <c r="D299" s="53">
        <v>2990</v>
      </c>
      <c r="E299" s="65">
        <v>0.25</v>
      </c>
      <c r="F299" s="65">
        <v>0.3</v>
      </c>
      <c r="G299" s="68"/>
    </row>
    <row r="300" spans="1:12" s="4" customFormat="1" x14ac:dyDescent="0.2">
      <c r="A300" s="26"/>
      <c r="C300" s="106"/>
      <c r="D300" s="53"/>
      <c r="E300" s="53">
        <f>D299*E299</f>
        <v>747.5</v>
      </c>
      <c r="F300" s="53">
        <f>D299*F299</f>
        <v>897</v>
      </c>
      <c r="G300" s="69"/>
    </row>
    <row r="301" spans="1:12" s="4" customFormat="1" x14ac:dyDescent="0.2">
      <c r="A301" s="26"/>
      <c r="C301" s="23"/>
    </row>
  </sheetData>
  <mergeCells count="8">
    <mergeCell ref="M252:P252"/>
    <mergeCell ref="E288:F288"/>
    <mergeCell ref="H289:K294"/>
    <mergeCell ref="C290:C294"/>
    <mergeCell ref="C296:C300"/>
    <mergeCell ref="C252:C253"/>
    <mergeCell ref="F252:F253"/>
    <mergeCell ref="H252:K2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ПН1</vt:lpstr>
      <vt:lpstr>ВТ1</vt:lpstr>
      <vt:lpstr>СР 1</vt:lpstr>
      <vt:lpstr>ЧТ 1</vt:lpstr>
      <vt:lpstr>ПТ 1</vt:lpstr>
      <vt:lpstr>СБ 1</vt:lpstr>
      <vt:lpstr>Итого</vt:lpstr>
      <vt:lpstr>не печатать-</vt:lpstr>
      <vt:lpstr>не печатать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Repin</dc:creator>
  <cp:lastModifiedBy>Repin</cp:lastModifiedBy>
  <cp:lastPrinted>2023-03-30T15:21:17Z</cp:lastPrinted>
  <dcterms:created xsi:type="dcterms:W3CDTF">2020-01-13T13:28:59Z</dcterms:created>
  <dcterms:modified xsi:type="dcterms:W3CDTF">2023-03-30T15:33:56Z</dcterms:modified>
</cp:coreProperties>
</file>