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форма 2021г" sheetId="1" r:id="rId1"/>
  </sheets>
  <definedNames>
    <definedName name="_xlnm.Print_Area" localSheetId="0">'форма 2021г'!$A$1:$AN$51</definedName>
  </definedNames>
  <calcPr fullCalcOnLoad="1"/>
</workbook>
</file>

<file path=xl/sharedStrings.xml><?xml version="1.0" encoding="utf-8"?>
<sst xmlns="http://schemas.openxmlformats.org/spreadsheetml/2006/main" count="126" uniqueCount="108">
  <si>
    <t>(наименование профессиональной образовательной организации)</t>
  </si>
  <si>
    <t>№ строки</t>
  </si>
  <si>
    <t>Форма обучения</t>
  </si>
  <si>
    <t>Прибыло студентов в отчетном периоде всего</t>
  </si>
  <si>
    <t>в том числе</t>
  </si>
  <si>
    <t>Выпущено студентов</t>
  </si>
  <si>
    <t>Выбыло студентов всего</t>
  </si>
  <si>
    <t>Численность студентов на конец отчетного периода</t>
  </si>
  <si>
    <t>всего</t>
  </si>
  <si>
    <t>по болезни</t>
  </si>
  <si>
    <t>1.1</t>
  </si>
  <si>
    <t>1.2</t>
  </si>
  <si>
    <t>1.3</t>
  </si>
  <si>
    <t>Всего на бюджетном финансировании</t>
  </si>
  <si>
    <t>Реализация программ СПО углубленной подготовки</t>
  </si>
  <si>
    <t>по договорам с физическими лицами</t>
  </si>
  <si>
    <t>по договорам с организациями и предприятиям</t>
  </si>
  <si>
    <t>по договорам со службой занятости</t>
  </si>
  <si>
    <t xml:space="preserve">Всего обучающихся </t>
  </si>
  <si>
    <t xml:space="preserve">  </t>
  </si>
  <si>
    <t xml:space="preserve"> </t>
  </si>
  <si>
    <t>призваны в ряды Вооруженых сил*</t>
  </si>
  <si>
    <t>вновь зачислено</t>
  </si>
  <si>
    <t>переведено из других ПОО с программ того же уровня</t>
  </si>
  <si>
    <t>восстановлены из числа ранее отчисленных</t>
  </si>
  <si>
    <t>прибыло по другим причинам</t>
  </si>
  <si>
    <t>из гр. 10 девушек</t>
  </si>
  <si>
    <t>из гр. 10 несовершеннолетних</t>
  </si>
  <si>
    <t xml:space="preserve">переведено в другие ОО на программы того же уровня </t>
  </si>
  <si>
    <t>добровольно прекратили образовательные отношения (бросили учебу)</t>
  </si>
  <si>
    <t>отчислены по неуспеваемости</t>
  </si>
  <si>
    <t>отчислены в виде дисциплинарного взыскания</t>
  </si>
  <si>
    <t>выбыли по другим причинам</t>
  </si>
  <si>
    <t>из гр. 23 девушек</t>
  </si>
  <si>
    <t>находящихся под опекой, в приемных семьях</t>
  </si>
  <si>
    <t>находятся на гос. обеспечении в ПОО</t>
  </si>
  <si>
    <t>обучается лиц из числа детей-сирот и детей, оставшихся без попечения родителей (после 18 лет)</t>
  </si>
  <si>
    <t>обучающиеся из малоимущих семей</t>
  </si>
  <si>
    <t>дети из многодетных семей, до 18 лет</t>
  </si>
  <si>
    <t>лица с ОВЗ</t>
  </si>
  <si>
    <t>проживающие в общежитии</t>
  </si>
  <si>
    <t>находятся в академическом отпуске</t>
  </si>
  <si>
    <t>1.1.1</t>
  </si>
  <si>
    <t>1.1.2</t>
  </si>
  <si>
    <t>по программам подготовки специалистов среднего звена:</t>
  </si>
  <si>
    <t>по программам подготовки квалифицированных рабочих, служащих:</t>
  </si>
  <si>
    <t>1.2.1</t>
  </si>
  <si>
    <t>1.2.2</t>
  </si>
  <si>
    <t>на базе основного общего образования (9 кл.)</t>
  </si>
  <si>
    <t>на базе среднего общего образования (11 кл.)</t>
  </si>
  <si>
    <t>по программам подготовки специалистов среднего звена</t>
  </si>
  <si>
    <t>по программам подготовки квалифицированных рабочих, служащих</t>
  </si>
  <si>
    <t>Заочное обучение по программам подготовки специалистов среднего звена</t>
  </si>
  <si>
    <t>Очное обучение, в том числе:</t>
  </si>
  <si>
    <t>1.1.1.1</t>
  </si>
  <si>
    <t>1.1.2.1</t>
  </si>
  <si>
    <t>1.1.2.2</t>
  </si>
  <si>
    <t>1.1.3</t>
  </si>
  <si>
    <t>1.1.4</t>
  </si>
  <si>
    <t>1.1.1.2</t>
  </si>
  <si>
    <t>Очно-заочное обучение,  в том числе:</t>
  </si>
  <si>
    <t>3.1</t>
  </si>
  <si>
    <t>Внебюджет (по договорам об оказании платных образовательных услуг)</t>
  </si>
  <si>
    <t>3.1.1</t>
  </si>
  <si>
    <t>3.1.2</t>
  </si>
  <si>
    <t>3.1.3</t>
  </si>
  <si>
    <t>3.2</t>
  </si>
  <si>
    <t>3.1.1.1</t>
  </si>
  <si>
    <t>3.1.1.2</t>
  </si>
  <si>
    <t>3.1.2.1</t>
  </si>
  <si>
    <t>3.1.2.2</t>
  </si>
  <si>
    <t>3.2.1</t>
  </si>
  <si>
    <t>3.2.2</t>
  </si>
  <si>
    <t>3.3</t>
  </si>
  <si>
    <t>Обучение по дополнительным профессиональным программам, в том числе:</t>
  </si>
  <si>
    <t>3.3.1</t>
  </si>
  <si>
    <t>3.3.2</t>
  </si>
  <si>
    <t>3.3.3</t>
  </si>
  <si>
    <t>3.4</t>
  </si>
  <si>
    <t>Обучение по программам профессиональногого обучения, в том числе:</t>
  </si>
  <si>
    <t>3.4.1</t>
  </si>
  <si>
    <t>3.4.2</t>
  </si>
  <si>
    <t>3.4.3</t>
  </si>
  <si>
    <t>3.5</t>
  </si>
  <si>
    <t>Обучение по дополнительным общеобразовательным программам</t>
  </si>
  <si>
    <t>из гр. 23 несовершеннолетных</t>
  </si>
  <si>
    <t>из гр. 26</t>
  </si>
  <si>
    <t>Очно-заочное, заочное обучение:</t>
  </si>
  <si>
    <t>проживающих в детских домах, интернатах</t>
  </si>
  <si>
    <t xml:space="preserve">Форма №1  Наличие и движение контингента обучающихся </t>
  </si>
  <si>
    <t>Приложение 1</t>
  </si>
  <si>
    <t>дети- инвалиды (до 18 лет)</t>
  </si>
  <si>
    <t>инвалиды (старше 18 лет)</t>
  </si>
  <si>
    <t>из. гр. 34 дети из малоимущих семей</t>
  </si>
  <si>
    <t>из гр. 37 призваны в ряды ВС</t>
  </si>
  <si>
    <t>из гр. 39 детей-сирот и детей, оставшихся без попечения родителей, а также лица из их числа</t>
  </si>
  <si>
    <t xml:space="preserve">переведено внутри ПОО </t>
  </si>
  <si>
    <t>по программам профессионального обучения для лиц с ОВЗ (с различными формами умственной отсталости)</t>
  </si>
  <si>
    <t>из гр. 10 инвалиды, дети-инвалиды, лица с ОВЗ</t>
  </si>
  <si>
    <t>по программе основного общего образования на базе 8 классов</t>
  </si>
  <si>
    <t>Численность студентов на начало отчетного периода на 01.01.2022</t>
  </si>
  <si>
    <r>
      <t xml:space="preserve">обучается детей-сирот и детей, оставшихся без попечения родителей    (до 18 лет) </t>
    </r>
    <r>
      <rPr>
        <b/>
        <sz val="14"/>
        <color indexed="8"/>
        <rFont val="Times New Roman"/>
        <family val="1"/>
      </rPr>
      <t>(сумма граф 27, 28, 29)</t>
    </r>
  </si>
  <si>
    <t>ГПОАУ ЯО Ярославский педагогический колледж</t>
  </si>
  <si>
    <t>(подпись)</t>
  </si>
  <si>
    <t>(расшифровка подписи)</t>
  </si>
  <si>
    <t>на  01.10.2022</t>
  </si>
  <si>
    <t>Директор организации</t>
  </si>
  <si>
    <t>М.Е. Лавров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</si>
</sst>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3"/>
      <color theme="1"/>
      <name val="Times New Roman"/>
      <family val="1"/>
    </font>
    <font>
      <b/>
      <sz val="13"/>
      <color theme="1"/>
      <name val="Calibri"/>
      <family val="2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top" wrapText="1"/>
    </xf>
    <xf numFmtId="0" fontId="56" fillId="0" borderId="10" xfId="0" applyFont="1" applyBorder="1" applyAlignment="1">
      <alignment horizontal="left" textRotation="90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33" borderId="10" xfId="0" applyFont="1" applyFill="1" applyBorder="1" applyAlignment="1">
      <alignment wrapText="1"/>
    </xf>
    <xf numFmtId="0" fontId="58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wrapText="1"/>
    </xf>
    <xf numFmtId="0" fontId="58" fillId="33" borderId="10" xfId="0" applyFont="1" applyFill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10" xfId="0" applyFont="1" applyBorder="1" applyAlignment="1">
      <alignment horizontal="center" vertical="top" wrapText="1"/>
    </xf>
    <xf numFmtId="0" fontId="60" fillId="33" borderId="10" xfId="0" applyFont="1" applyFill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center" vertical="top" wrapText="1"/>
    </xf>
    <xf numFmtId="0" fontId="56" fillId="33" borderId="0" xfId="0" applyFont="1" applyFill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55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62" fillId="0" borderId="10" xfId="0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left" vertical="top" wrapText="1"/>
    </xf>
    <xf numFmtId="49" fontId="62" fillId="0" borderId="10" xfId="0" applyNumberFormat="1" applyFont="1" applyBorder="1" applyAlignment="1">
      <alignment horizontal="center" vertical="top" wrapText="1"/>
    </xf>
    <xf numFmtId="0" fontId="62" fillId="33" borderId="10" xfId="0" applyFont="1" applyFill="1" applyBorder="1" applyAlignment="1">
      <alignment wrapText="1"/>
    </xf>
    <xf numFmtId="49" fontId="60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65" fillId="0" borderId="0" xfId="0" applyFont="1" applyAlignment="1">
      <alignment/>
    </xf>
    <xf numFmtId="0" fontId="62" fillId="0" borderId="10" xfId="0" applyFont="1" applyBorder="1" applyAlignment="1">
      <alignment horizontal="left" vertical="top" wrapText="1"/>
    </xf>
    <xf numFmtId="0" fontId="62" fillId="33" borderId="10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right" wrapText="1"/>
    </xf>
    <xf numFmtId="0" fontId="55" fillId="0" borderId="0" xfId="0" applyFont="1" applyAlignment="1">
      <alignment horizontal="left"/>
    </xf>
    <xf numFmtId="0" fontId="6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56" fillId="33" borderId="0" xfId="0" applyFont="1" applyFill="1" applyAlignment="1">
      <alignment horizontal="left"/>
    </xf>
    <xf numFmtId="0" fontId="67" fillId="0" borderId="10" xfId="0" applyFont="1" applyBorder="1" applyAlignment="1">
      <alignment horizontal="left" vertical="top" wrapText="1"/>
    </xf>
    <xf numFmtId="49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wrapText="1"/>
    </xf>
    <xf numFmtId="0" fontId="61" fillId="33" borderId="10" xfId="0" applyFont="1" applyFill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68" fillId="0" borderId="0" xfId="0" applyFont="1" applyAlignment="1">
      <alignment/>
    </xf>
    <xf numFmtId="0" fontId="67" fillId="33" borderId="10" xfId="0" applyFont="1" applyFill="1" applyBorder="1" applyAlignment="1">
      <alignment wrapText="1"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0" fontId="66" fillId="0" borderId="0" xfId="0" applyFont="1" applyAlignment="1">
      <alignment/>
    </xf>
    <xf numFmtId="0" fontId="70" fillId="0" borderId="0" xfId="0" applyFont="1" applyAlignment="1">
      <alignment/>
    </xf>
    <xf numFmtId="49" fontId="66" fillId="0" borderId="10" xfId="0" applyNumberFormat="1" applyFont="1" applyBorder="1" applyAlignment="1">
      <alignment horizontal="center" vertical="top" wrapText="1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/>
    </xf>
    <xf numFmtId="0" fontId="71" fillId="0" borderId="10" xfId="0" applyFont="1" applyBorder="1" applyAlignment="1">
      <alignment horizontal="center" vertical="top" wrapText="1"/>
    </xf>
    <xf numFmtId="0" fontId="72" fillId="0" borderId="10" xfId="0" applyFont="1" applyFill="1" applyBorder="1" applyAlignment="1">
      <alignment horizontal="left" vertical="top" wrapText="1"/>
    </xf>
    <xf numFmtId="0" fontId="72" fillId="33" borderId="10" xfId="0" applyFont="1" applyFill="1" applyBorder="1" applyAlignment="1">
      <alignment/>
    </xf>
    <xf numFmtId="0" fontId="71" fillId="0" borderId="0" xfId="0" applyFont="1" applyAlignment="1">
      <alignment/>
    </xf>
    <xf numFmtId="0" fontId="73" fillId="0" borderId="0" xfId="0" applyFont="1" applyAlignment="1">
      <alignment/>
    </xf>
    <xf numFmtId="0" fontId="56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horizontal="left" vertical="top" wrapText="1"/>
    </xf>
    <xf numFmtId="0" fontId="61" fillId="0" borderId="10" xfId="0" applyFont="1" applyFill="1" applyBorder="1" applyAlignment="1">
      <alignment wrapText="1"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58" fillId="34" borderId="10" xfId="0" applyFont="1" applyFill="1" applyBorder="1" applyAlignment="1">
      <alignment wrapText="1"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6" fillId="0" borderId="13" xfId="0" applyFont="1" applyBorder="1" applyAlignment="1">
      <alignment horizontal="center" vertical="top" textRotation="90" wrapText="1"/>
    </xf>
    <xf numFmtId="0" fontId="56" fillId="0" borderId="14" xfId="0" applyFont="1" applyBorder="1" applyAlignment="1">
      <alignment horizontal="center" vertical="top" textRotation="90" wrapText="1"/>
    </xf>
    <xf numFmtId="0" fontId="56" fillId="0" borderId="15" xfId="0" applyFont="1" applyBorder="1" applyAlignment="1">
      <alignment horizontal="center" vertical="top" textRotation="90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textRotation="90" wrapText="1"/>
    </xf>
    <xf numFmtId="0" fontId="56" fillId="0" borderId="14" xfId="0" applyFont="1" applyBorder="1" applyAlignment="1">
      <alignment horizontal="center" textRotation="90" wrapText="1"/>
    </xf>
    <xf numFmtId="0" fontId="56" fillId="0" borderId="15" xfId="0" applyFont="1" applyBorder="1" applyAlignment="1">
      <alignment horizontal="center" textRotation="90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6" fillId="0" borderId="16" xfId="0" applyFont="1" applyBorder="1" applyAlignment="1">
      <alignment horizontal="left" vertical="top" wrapText="1"/>
    </xf>
    <xf numFmtId="0" fontId="56" fillId="0" borderId="17" xfId="0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 wrapText="1"/>
    </xf>
    <xf numFmtId="0" fontId="75" fillId="0" borderId="12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textRotation="90" wrapText="1"/>
    </xf>
    <xf numFmtId="0" fontId="56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2"/>
  <sheetViews>
    <sheetView tabSelected="1" view="pageBreakPreview" zoomScale="70" zoomScaleNormal="70" zoomScaleSheetLayoutView="70" zoomScalePageLayoutView="53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36" sqref="U36"/>
    </sheetView>
  </sheetViews>
  <sheetFormatPr defaultColWidth="9.140625" defaultRowHeight="15"/>
  <cols>
    <col min="1" max="1" width="9.7109375" style="24" customWidth="1"/>
    <col min="2" max="2" width="39.57421875" style="41" customWidth="1"/>
    <col min="3" max="3" width="9.8515625" style="3" customWidth="1"/>
    <col min="4" max="4" width="13.00390625" style="3" customWidth="1"/>
    <col min="5" max="5" width="5.7109375" style="3" customWidth="1"/>
    <col min="6" max="6" width="9.57421875" style="3" customWidth="1"/>
    <col min="7" max="7" width="6.8515625" style="3" customWidth="1"/>
    <col min="8" max="8" width="6.421875" style="3" customWidth="1"/>
    <col min="9" max="9" width="5.00390625" style="3" customWidth="1"/>
    <col min="10" max="11" width="5.7109375" style="3" customWidth="1"/>
    <col min="12" max="13" width="6.00390625" style="3" customWidth="1"/>
    <col min="14" max="14" width="12.57421875" style="3" customWidth="1"/>
    <col min="15" max="15" width="7.57421875" style="3" customWidth="1"/>
    <col min="16" max="16" width="7.28125" style="3" bestFit="1" customWidth="1"/>
    <col min="17" max="17" width="5.7109375" style="3" customWidth="1"/>
    <col min="18" max="18" width="4.8515625" style="3" customWidth="1"/>
    <col min="19" max="19" width="9.8515625" style="3" customWidth="1"/>
    <col min="20" max="20" width="5.140625" style="3" customWidth="1"/>
    <col min="21" max="21" width="7.140625" style="3" customWidth="1"/>
    <col min="22" max="22" width="4.28125" style="3" customWidth="1"/>
    <col min="23" max="23" width="7.7109375" style="3" customWidth="1"/>
    <col min="24" max="24" width="6.28125" style="3" customWidth="1"/>
    <col min="25" max="25" width="6.7109375" style="3" customWidth="1"/>
    <col min="26" max="26" width="11.28125" style="3" customWidth="1"/>
    <col min="27" max="27" width="7.57421875" style="3" customWidth="1"/>
    <col min="28" max="28" width="7.7109375" style="3" customWidth="1"/>
    <col min="29" max="29" width="5.8515625" style="3" customWidth="1"/>
    <col min="30" max="30" width="11.57421875" style="3" customWidth="1"/>
    <col min="31" max="32" width="4.57421875" style="3" customWidth="1"/>
    <col min="33" max="33" width="5.140625" style="3" customWidth="1"/>
    <col min="34" max="35" width="5.00390625" style="3" customWidth="1"/>
    <col min="36" max="37" width="4.7109375" style="3" customWidth="1"/>
    <col min="38" max="38" width="5.00390625" style="3" customWidth="1"/>
    <col min="39" max="39" width="5.140625" style="0" customWidth="1"/>
    <col min="40" max="40" width="10.00390625" style="0" customWidth="1"/>
  </cols>
  <sheetData>
    <row r="1" spans="36:54" ht="15" customHeight="1">
      <c r="AJ1" s="8" t="s">
        <v>90</v>
      </c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>
      <c r="A2" s="80" t="s">
        <v>89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5.75">
      <c r="A3" s="23"/>
      <c r="B3" s="80" t="s">
        <v>105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15.75">
      <c r="A4" s="25"/>
      <c r="B4" s="97" t="s">
        <v>102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8.25" customHeight="1">
      <c r="A5" s="79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38.25" customHeight="1">
      <c r="A6" s="81" t="s">
        <v>1</v>
      </c>
      <c r="B6" s="84" t="s">
        <v>2</v>
      </c>
      <c r="C6" s="87" t="s">
        <v>100</v>
      </c>
      <c r="D6" s="90" t="s">
        <v>3</v>
      </c>
      <c r="E6" s="93" t="s">
        <v>4</v>
      </c>
      <c r="F6" s="93"/>
      <c r="G6" s="93"/>
      <c r="H6" s="93"/>
      <c r="I6" s="93"/>
      <c r="J6" s="94" t="s">
        <v>5</v>
      </c>
      <c r="K6" s="95"/>
      <c r="L6" s="96"/>
      <c r="M6" s="71"/>
      <c r="N6" s="90" t="s">
        <v>6</v>
      </c>
      <c r="O6" s="93" t="s">
        <v>4</v>
      </c>
      <c r="P6" s="93"/>
      <c r="Q6" s="93"/>
      <c r="R6" s="93"/>
      <c r="S6" s="93"/>
      <c r="T6" s="93"/>
      <c r="U6" s="93"/>
      <c r="V6" s="93"/>
      <c r="W6" s="100" t="s">
        <v>7</v>
      </c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22.5" customHeight="1">
      <c r="A7" s="82"/>
      <c r="B7" s="85"/>
      <c r="C7" s="88"/>
      <c r="D7" s="91"/>
      <c r="E7" s="87" t="s">
        <v>22</v>
      </c>
      <c r="F7" s="87" t="s">
        <v>96</v>
      </c>
      <c r="G7" s="87" t="s">
        <v>23</v>
      </c>
      <c r="H7" s="87" t="s">
        <v>24</v>
      </c>
      <c r="I7" s="87" t="s">
        <v>25</v>
      </c>
      <c r="J7" s="98" t="s">
        <v>8</v>
      </c>
      <c r="K7" s="98" t="s">
        <v>26</v>
      </c>
      <c r="L7" s="98" t="s">
        <v>27</v>
      </c>
      <c r="M7" s="98" t="s">
        <v>98</v>
      </c>
      <c r="N7" s="91"/>
      <c r="O7" s="87" t="s">
        <v>96</v>
      </c>
      <c r="P7" s="87" t="s">
        <v>28</v>
      </c>
      <c r="Q7" s="87" t="s">
        <v>9</v>
      </c>
      <c r="R7" s="87" t="s">
        <v>21</v>
      </c>
      <c r="S7" s="87" t="s">
        <v>29</v>
      </c>
      <c r="T7" s="87" t="s">
        <v>30</v>
      </c>
      <c r="U7" s="87" t="s">
        <v>31</v>
      </c>
      <c r="V7" s="87" t="s">
        <v>32</v>
      </c>
      <c r="W7" s="99" t="s">
        <v>8</v>
      </c>
      <c r="X7" s="98" t="s">
        <v>85</v>
      </c>
      <c r="Y7" s="98" t="s">
        <v>33</v>
      </c>
      <c r="Z7" s="98" t="s">
        <v>101</v>
      </c>
      <c r="AA7" s="100" t="s">
        <v>86</v>
      </c>
      <c r="AB7" s="101"/>
      <c r="AC7" s="102"/>
      <c r="AD7" s="98" t="s">
        <v>36</v>
      </c>
      <c r="AE7" s="98" t="s">
        <v>91</v>
      </c>
      <c r="AF7" s="98" t="s">
        <v>92</v>
      </c>
      <c r="AG7" s="98" t="s">
        <v>37</v>
      </c>
      <c r="AH7" s="98" t="s">
        <v>38</v>
      </c>
      <c r="AI7" s="98" t="s">
        <v>93</v>
      </c>
      <c r="AJ7" s="98" t="s">
        <v>39</v>
      </c>
      <c r="AK7" s="98" t="s">
        <v>41</v>
      </c>
      <c r="AL7" s="98" t="s">
        <v>94</v>
      </c>
      <c r="AM7" s="98" t="s">
        <v>40</v>
      </c>
      <c r="AN7" s="87" t="s">
        <v>95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236.25" customHeight="1">
      <c r="A8" s="83"/>
      <c r="B8" s="86"/>
      <c r="C8" s="89"/>
      <c r="D8" s="92"/>
      <c r="E8" s="89"/>
      <c r="F8" s="89"/>
      <c r="G8" s="89"/>
      <c r="H8" s="89"/>
      <c r="I8" s="89"/>
      <c r="J8" s="98"/>
      <c r="K8" s="98"/>
      <c r="L8" s="98"/>
      <c r="M8" s="98"/>
      <c r="N8" s="92"/>
      <c r="O8" s="89"/>
      <c r="P8" s="89"/>
      <c r="Q8" s="89"/>
      <c r="R8" s="89"/>
      <c r="S8" s="89"/>
      <c r="T8" s="89"/>
      <c r="U8" s="89"/>
      <c r="V8" s="89"/>
      <c r="W8" s="99"/>
      <c r="X8" s="98"/>
      <c r="Y8" s="98"/>
      <c r="Z8" s="98"/>
      <c r="AA8" s="7" t="s">
        <v>34</v>
      </c>
      <c r="AB8" s="7" t="s">
        <v>88</v>
      </c>
      <c r="AC8" s="7" t="s">
        <v>35</v>
      </c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89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69" customFormat="1" ht="18.75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70">
        <v>13</v>
      </c>
      <c r="N9" s="70">
        <v>14</v>
      </c>
      <c r="O9" s="70">
        <v>15</v>
      </c>
      <c r="P9" s="67">
        <v>16</v>
      </c>
      <c r="Q9" s="67">
        <v>17</v>
      </c>
      <c r="R9" s="67">
        <v>18</v>
      </c>
      <c r="S9" s="67">
        <v>19</v>
      </c>
      <c r="T9" s="67">
        <v>20</v>
      </c>
      <c r="U9" s="67">
        <v>21</v>
      </c>
      <c r="V9" s="67">
        <v>22</v>
      </c>
      <c r="W9" s="67">
        <v>23</v>
      </c>
      <c r="X9" s="67">
        <v>24</v>
      </c>
      <c r="Y9" s="67">
        <v>25</v>
      </c>
      <c r="Z9" s="67">
        <v>26</v>
      </c>
      <c r="AA9" s="67">
        <v>27</v>
      </c>
      <c r="AB9" s="67">
        <v>28</v>
      </c>
      <c r="AC9" s="67">
        <v>29</v>
      </c>
      <c r="AD9" s="67">
        <v>30</v>
      </c>
      <c r="AE9" s="67">
        <v>31</v>
      </c>
      <c r="AF9" s="67">
        <v>32</v>
      </c>
      <c r="AG9" s="67">
        <v>33</v>
      </c>
      <c r="AH9" s="67">
        <v>34</v>
      </c>
      <c r="AI9" s="67">
        <v>35</v>
      </c>
      <c r="AJ9" s="67">
        <v>36</v>
      </c>
      <c r="AK9" s="67">
        <v>37</v>
      </c>
      <c r="AL9" s="67">
        <v>38</v>
      </c>
      <c r="AM9" s="67">
        <v>39</v>
      </c>
      <c r="AN9" s="67">
        <v>40</v>
      </c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</row>
    <row r="10" spans="1:54" s="9" customFormat="1" ht="37.5">
      <c r="A10" s="27">
        <v>1</v>
      </c>
      <c r="B10" s="39" t="s">
        <v>13</v>
      </c>
      <c r="C10" s="32">
        <f aca="true" t="shared" si="0" ref="C10:AN10">C11+C20+C23</f>
        <v>499</v>
      </c>
      <c r="D10" s="32">
        <f t="shared" si="0"/>
        <v>144</v>
      </c>
      <c r="E10" s="32">
        <f t="shared" si="0"/>
        <v>120</v>
      </c>
      <c r="F10" s="32">
        <f t="shared" si="0"/>
        <v>24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94</v>
      </c>
      <c r="K10" s="32">
        <f t="shared" si="0"/>
        <v>92</v>
      </c>
      <c r="L10" s="32">
        <f t="shared" si="0"/>
        <v>0</v>
      </c>
      <c r="M10" s="32">
        <f t="shared" si="0"/>
        <v>0</v>
      </c>
      <c r="N10" s="32">
        <f t="shared" si="0"/>
        <v>26</v>
      </c>
      <c r="O10" s="32">
        <f t="shared" si="0"/>
        <v>0</v>
      </c>
      <c r="P10" s="32">
        <f t="shared" si="0"/>
        <v>2</v>
      </c>
      <c r="Q10" s="32">
        <f t="shared" si="0"/>
        <v>0</v>
      </c>
      <c r="R10" s="32">
        <f t="shared" si="0"/>
        <v>0</v>
      </c>
      <c r="S10" s="32">
        <f t="shared" si="0"/>
        <v>24</v>
      </c>
      <c r="T10" s="32">
        <f t="shared" si="0"/>
        <v>0</v>
      </c>
      <c r="U10" s="32">
        <f t="shared" si="0"/>
        <v>0</v>
      </c>
      <c r="V10" s="32">
        <f t="shared" si="0"/>
        <v>0</v>
      </c>
      <c r="W10" s="32">
        <f t="shared" si="0"/>
        <v>523</v>
      </c>
      <c r="X10" s="32">
        <f t="shared" si="0"/>
        <v>187</v>
      </c>
      <c r="Y10" s="32">
        <f t="shared" si="0"/>
        <v>364</v>
      </c>
      <c r="Z10" s="32">
        <f t="shared" si="0"/>
        <v>1</v>
      </c>
      <c r="AA10" s="32">
        <f t="shared" si="0"/>
        <v>1</v>
      </c>
      <c r="AB10" s="32">
        <f t="shared" si="0"/>
        <v>0</v>
      </c>
      <c r="AC10" s="32">
        <f t="shared" si="0"/>
        <v>0</v>
      </c>
      <c r="AD10" s="32">
        <f t="shared" si="0"/>
        <v>7</v>
      </c>
      <c r="AE10" s="32">
        <f t="shared" si="0"/>
        <v>1</v>
      </c>
      <c r="AF10" s="32">
        <f t="shared" si="0"/>
        <v>2</v>
      </c>
      <c r="AG10" s="32">
        <f t="shared" si="0"/>
        <v>7</v>
      </c>
      <c r="AH10" s="32">
        <f t="shared" si="0"/>
        <v>14</v>
      </c>
      <c r="AI10" s="32">
        <f t="shared" si="0"/>
        <v>2</v>
      </c>
      <c r="AJ10" s="32">
        <f t="shared" si="0"/>
        <v>0</v>
      </c>
      <c r="AK10" s="32">
        <v>8</v>
      </c>
      <c r="AL10" s="32">
        <f t="shared" si="0"/>
        <v>0</v>
      </c>
      <c r="AM10" s="32">
        <f t="shared" si="0"/>
        <v>1</v>
      </c>
      <c r="AN10" s="32">
        <f t="shared" si="0"/>
        <v>0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29" customFormat="1" ht="19.5">
      <c r="A11" s="33" t="s">
        <v>10</v>
      </c>
      <c r="B11" s="42" t="s">
        <v>53</v>
      </c>
      <c r="C11" s="40">
        <f aca="true" t="shared" si="1" ref="C11:AN11">C12+C15+C18+C19</f>
        <v>408</v>
      </c>
      <c r="D11" s="40">
        <f t="shared" si="1"/>
        <v>116</v>
      </c>
      <c r="E11" s="40">
        <f t="shared" si="1"/>
        <v>100</v>
      </c>
      <c r="F11" s="40">
        <f t="shared" si="1"/>
        <v>16</v>
      </c>
      <c r="G11" s="40">
        <f t="shared" si="1"/>
        <v>0</v>
      </c>
      <c r="H11" s="40">
        <f t="shared" si="1"/>
        <v>0</v>
      </c>
      <c r="I11" s="40">
        <f t="shared" si="1"/>
        <v>0</v>
      </c>
      <c r="J11" s="40">
        <f t="shared" si="1"/>
        <v>74</v>
      </c>
      <c r="K11" s="40">
        <f t="shared" si="1"/>
        <v>72</v>
      </c>
      <c r="L11" s="40">
        <f t="shared" si="1"/>
        <v>0</v>
      </c>
      <c r="M11" s="40">
        <f t="shared" si="1"/>
        <v>0</v>
      </c>
      <c r="N11" s="40">
        <f t="shared" si="1"/>
        <v>13</v>
      </c>
      <c r="O11" s="40">
        <f t="shared" si="1"/>
        <v>0</v>
      </c>
      <c r="P11" s="40">
        <f t="shared" si="1"/>
        <v>2</v>
      </c>
      <c r="Q11" s="40">
        <f t="shared" si="1"/>
        <v>0</v>
      </c>
      <c r="R11" s="40">
        <f t="shared" si="1"/>
        <v>0</v>
      </c>
      <c r="S11" s="40">
        <f t="shared" si="1"/>
        <v>11</v>
      </c>
      <c r="T11" s="40">
        <f t="shared" si="1"/>
        <v>0</v>
      </c>
      <c r="U11" s="40">
        <f t="shared" si="1"/>
        <v>0</v>
      </c>
      <c r="V11" s="40">
        <f t="shared" si="1"/>
        <v>0</v>
      </c>
      <c r="W11" s="40">
        <f t="shared" si="1"/>
        <v>437</v>
      </c>
      <c r="X11" s="40">
        <f t="shared" si="1"/>
        <v>187</v>
      </c>
      <c r="Y11" s="40">
        <f t="shared" si="1"/>
        <v>283</v>
      </c>
      <c r="Z11" s="40">
        <f t="shared" si="1"/>
        <v>1</v>
      </c>
      <c r="AA11" s="40">
        <f t="shared" si="1"/>
        <v>1</v>
      </c>
      <c r="AB11" s="40">
        <f t="shared" si="1"/>
        <v>0</v>
      </c>
      <c r="AC11" s="40">
        <f t="shared" si="1"/>
        <v>0</v>
      </c>
      <c r="AD11" s="40">
        <f t="shared" si="1"/>
        <v>7</v>
      </c>
      <c r="AE11" s="40">
        <f t="shared" si="1"/>
        <v>1</v>
      </c>
      <c r="AF11" s="40">
        <f t="shared" si="1"/>
        <v>2</v>
      </c>
      <c r="AG11" s="40">
        <f t="shared" si="1"/>
        <v>7</v>
      </c>
      <c r="AH11" s="40">
        <f t="shared" si="1"/>
        <v>14</v>
      </c>
      <c r="AI11" s="40">
        <f t="shared" si="1"/>
        <v>2</v>
      </c>
      <c r="AJ11" s="40">
        <f t="shared" si="1"/>
        <v>0</v>
      </c>
      <c r="AK11" s="40">
        <f t="shared" si="1"/>
        <v>4</v>
      </c>
      <c r="AL11" s="40">
        <f t="shared" si="1"/>
        <v>0</v>
      </c>
      <c r="AM11" s="40">
        <f t="shared" si="1"/>
        <v>1</v>
      </c>
      <c r="AN11" s="40">
        <f t="shared" si="1"/>
        <v>0</v>
      </c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55" customFormat="1" ht="37.5">
      <c r="A12" s="47" t="s">
        <v>42</v>
      </c>
      <c r="B12" s="46" t="s">
        <v>44</v>
      </c>
      <c r="C12" s="53">
        <f>C14+C13</f>
        <v>408</v>
      </c>
      <c r="D12" s="53">
        <f aca="true" t="shared" si="2" ref="D12:AN12">D14+D13</f>
        <v>116</v>
      </c>
      <c r="E12" s="53">
        <f t="shared" si="2"/>
        <v>100</v>
      </c>
      <c r="F12" s="53">
        <f t="shared" si="2"/>
        <v>16</v>
      </c>
      <c r="G12" s="53">
        <f t="shared" si="2"/>
        <v>0</v>
      </c>
      <c r="H12" s="53">
        <f t="shared" si="2"/>
        <v>0</v>
      </c>
      <c r="I12" s="53">
        <f t="shared" si="2"/>
        <v>0</v>
      </c>
      <c r="J12" s="53">
        <f t="shared" si="2"/>
        <v>74</v>
      </c>
      <c r="K12" s="53">
        <f t="shared" si="2"/>
        <v>72</v>
      </c>
      <c r="L12" s="53">
        <f t="shared" si="2"/>
        <v>0</v>
      </c>
      <c r="M12" s="53">
        <f t="shared" si="2"/>
        <v>0</v>
      </c>
      <c r="N12" s="53">
        <f t="shared" si="2"/>
        <v>13</v>
      </c>
      <c r="O12" s="53">
        <f t="shared" si="2"/>
        <v>0</v>
      </c>
      <c r="P12" s="53">
        <f t="shared" si="2"/>
        <v>2</v>
      </c>
      <c r="Q12" s="53">
        <f t="shared" si="2"/>
        <v>0</v>
      </c>
      <c r="R12" s="53">
        <f t="shared" si="2"/>
        <v>0</v>
      </c>
      <c r="S12" s="53">
        <f t="shared" si="2"/>
        <v>11</v>
      </c>
      <c r="T12" s="53">
        <f t="shared" si="2"/>
        <v>0</v>
      </c>
      <c r="U12" s="53">
        <f t="shared" si="2"/>
        <v>0</v>
      </c>
      <c r="V12" s="53">
        <f t="shared" si="2"/>
        <v>0</v>
      </c>
      <c r="W12" s="53">
        <f t="shared" si="2"/>
        <v>437</v>
      </c>
      <c r="X12" s="53">
        <f t="shared" si="2"/>
        <v>187</v>
      </c>
      <c r="Y12" s="53">
        <f t="shared" si="2"/>
        <v>283</v>
      </c>
      <c r="Z12" s="53">
        <f t="shared" si="2"/>
        <v>1</v>
      </c>
      <c r="AA12" s="53">
        <f t="shared" si="2"/>
        <v>1</v>
      </c>
      <c r="AB12" s="53">
        <f t="shared" si="2"/>
        <v>0</v>
      </c>
      <c r="AC12" s="53">
        <v>0</v>
      </c>
      <c r="AD12" s="53">
        <v>7</v>
      </c>
      <c r="AE12" s="53">
        <f t="shared" si="2"/>
        <v>1</v>
      </c>
      <c r="AF12" s="53">
        <f t="shared" si="2"/>
        <v>2</v>
      </c>
      <c r="AG12" s="53">
        <f t="shared" si="2"/>
        <v>7</v>
      </c>
      <c r="AH12" s="53">
        <f t="shared" si="2"/>
        <v>14</v>
      </c>
      <c r="AI12" s="53">
        <f t="shared" si="2"/>
        <v>2</v>
      </c>
      <c r="AJ12" s="53">
        <f t="shared" si="2"/>
        <v>0</v>
      </c>
      <c r="AK12" s="53">
        <v>4</v>
      </c>
      <c r="AL12" s="53">
        <f t="shared" si="2"/>
        <v>0</v>
      </c>
      <c r="AM12" s="53">
        <f t="shared" si="2"/>
        <v>1</v>
      </c>
      <c r="AN12" s="53">
        <f t="shared" si="2"/>
        <v>0</v>
      </c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</row>
    <row r="13" spans="1:54" s="16" customFormat="1" ht="33">
      <c r="A13" s="21" t="s">
        <v>54</v>
      </c>
      <c r="B13" s="11" t="s">
        <v>48</v>
      </c>
      <c r="C13" s="12">
        <v>309</v>
      </c>
      <c r="D13" s="13">
        <f>E13+F13+I13+G13+H13</f>
        <v>87</v>
      </c>
      <c r="E13" s="12">
        <v>75</v>
      </c>
      <c r="F13" s="12">
        <v>12</v>
      </c>
      <c r="G13" s="12">
        <v>0</v>
      </c>
      <c r="H13" s="12">
        <v>0</v>
      </c>
      <c r="I13" s="12">
        <v>0</v>
      </c>
      <c r="J13" s="12">
        <v>50</v>
      </c>
      <c r="K13" s="12">
        <v>50</v>
      </c>
      <c r="L13" s="12">
        <v>0</v>
      </c>
      <c r="M13" s="12">
        <v>0</v>
      </c>
      <c r="N13" s="13">
        <f>O13+Q13+R13+S13+T13+U13+V13+P13</f>
        <v>8</v>
      </c>
      <c r="O13" s="12">
        <v>0</v>
      </c>
      <c r="P13" s="12">
        <v>2</v>
      </c>
      <c r="Q13" s="12">
        <v>0</v>
      </c>
      <c r="R13" s="12">
        <v>0</v>
      </c>
      <c r="S13" s="12">
        <v>6</v>
      </c>
      <c r="T13" s="12">
        <v>0</v>
      </c>
      <c r="U13" s="12">
        <v>0</v>
      </c>
      <c r="V13" s="12">
        <v>0</v>
      </c>
      <c r="W13" s="13">
        <f>C13+D13-J13-N13</f>
        <v>338</v>
      </c>
      <c r="X13" s="12">
        <v>187</v>
      </c>
      <c r="Y13" s="12">
        <v>210</v>
      </c>
      <c r="Z13" s="12">
        <v>1</v>
      </c>
      <c r="AA13" s="12">
        <v>1</v>
      </c>
      <c r="AB13" s="12">
        <v>0</v>
      </c>
      <c r="AC13" s="12">
        <v>0</v>
      </c>
      <c r="AD13" s="12">
        <v>10</v>
      </c>
      <c r="AE13" s="12">
        <v>1</v>
      </c>
      <c r="AF13" s="12">
        <v>2</v>
      </c>
      <c r="AG13" s="77">
        <v>7</v>
      </c>
      <c r="AH13" s="77">
        <v>14</v>
      </c>
      <c r="AI13" s="12">
        <v>2</v>
      </c>
      <c r="AJ13" s="12">
        <v>0</v>
      </c>
      <c r="AK13" s="12">
        <v>0</v>
      </c>
      <c r="AL13" s="12">
        <v>0</v>
      </c>
      <c r="AM13" s="14">
        <v>0</v>
      </c>
      <c r="AN13" s="14">
        <v>0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6" customFormat="1" ht="33">
      <c r="A14" s="21" t="s">
        <v>59</v>
      </c>
      <c r="B14" s="11" t="s">
        <v>49</v>
      </c>
      <c r="C14" s="12">
        <v>99</v>
      </c>
      <c r="D14" s="13">
        <f>E14+F14+I14+G14+H14</f>
        <v>29</v>
      </c>
      <c r="E14" s="12">
        <v>25</v>
      </c>
      <c r="F14" s="12">
        <v>4</v>
      </c>
      <c r="G14" s="12">
        <v>0</v>
      </c>
      <c r="H14" s="12">
        <v>0</v>
      </c>
      <c r="I14" s="12">
        <v>0</v>
      </c>
      <c r="J14" s="12">
        <v>24</v>
      </c>
      <c r="K14" s="12">
        <v>22</v>
      </c>
      <c r="L14" s="12">
        <v>0</v>
      </c>
      <c r="M14" s="12">
        <v>0</v>
      </c>
      <c r="N14" s="13">
        <f>O14+Q14+R14+S14+T14+U14+V14+P14</f>
        <v>5</v>
      </c>
      <c r="O14" s="12">
        <v>0</v>
      </c>
      <c r="P14" s="12">
        <v>0</v>
      </c>
      <c r="Q14" s="12">
        <v>0</v>
      </c>
      <c r="R14" s="12">
        <v>0</v>
      </c>
      <c r="S14" s="12">
        <v>5</v>
      </c>
      <c r="T14" s="12">
        <v>0</v>
      </c>
      <c r="U14" s="12">
        <v>0</v>
      </c>
      <c r="V14" s="12">
        <v>0</v>
      </c>
      <c r="W14" s="13">
        <f>C14+D14-J14-N14</f>
        <v>99</v>
      </c>
      <c r="X14" s="12">
        <v>0</v>
      </c>
      <c r="Y14" s="12">
        <v>73</v>
      </c>
      <c r="Z14" s="12">
        <v>0</v>
      </c>
      <c r="AA14" s="12">
        <v>0</v>
      </c>
      <c r="AB14" s="12">
        <v>0</v>
      </c>
      <c r="AC14" s="12">
        <v>5</v>
      </c>
      <c r="AD14" s="12">
        <v>5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3</v>
      </c>
      <c r="AL14" s="12">
        <v>0</v>
      </c>
      <c r="AM14" s="14">
        <v>1</v>
      </c>
      <c r="AN14" s="14">
        <v>0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55" customFormat="1" ht="56.25">
      <c r="A15" s="47" t="s">
        <v>43</v>
      </c>
      <c r="B15" s="46" t="s">
        <v>45</v>
      </c>
      <c r="C15" s="53">
        <f>C17+C16</f>
        <v>0</v>
      </c>
      <c r="D15" s="53">
        <f aca="true" t="shared" si="3" ref="D15:AN15">D17+D16</f>
        <v>0</v>
      </c>
      <c r="E15" s="53">
        <f t="shared" si="3"/>
        <v>0</v>
      </c>
      <c r="F15" s="53">
        <f t="shared" si="3"/>
        <v>0</v>
      </c>
      <c r="G15" s="53">
        <f t="shared" si="3"/>
        <v>0</v>
      </c>
      <c r="H15" s="53">
        <f t="shared" si="3"/>
        <v>0</v>
      </c>
      <c r="I15" s="53">
        <f t="shared" si="3"/>
        <v>0</v>
      </c>
      <c r="J15" s="53">
        <f t="shared" si="3"/>
        <v>0</v>
      </c>
      <c r="K15" s="53">
        <f t="shared" si="3"/>
        <v>0</v>
      </c>
      <c r="L15" s="53">
        <f t="shared" si="3"/>
        <v>0</v>
      </c>
      <c r="M15" s="53">
        <f t="shared" si="3"/>
        <v>0</v>
      </c>
      <c r="N15" s="53">
        <f t="shared" si="3"/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  <c r="X15" s="53">
        <f t="shared" si="3"/>
        <v>0</v>
      </c>
      <c r="Y15" s="53">
        <f t="shared" si="3"/>
        <v>0</v>
      </c>
      <c r="Z15" s="53">
        <f t="shared" si="3"/>
        <v>0</v>
      </c>
      <c r="AA15" s="53">
        <f t="shared" si="3"/>
        <v>0</v>
      </c>
      <c r="AB15" s="53">
        <f t="shared" si="3"/>
        <v>0</v>
      </c>
      <c r="AC15" s="53">
        <f t="shared" si="3"/>
        <v>0</v>
      </c>
      <c r="AD15" s="53">
        <f t="shared" si="3"/>
        <v>0</v>
      </c>
      <c r="AE15" s="53">
        <f t="shared" si="3"/>
        <v>0</v>
      </c>
      <c r="AF15" s="53">
        <f t="shared" si="3"/>
        <v>0</v>
      </c>
      <c r="AG15" s="53">
        <f t="shared" si="3"/>
        <v>0</v>
      </c>
      <c r="AH15" s="53">
        <f t="shared" si="3"/>
        <v>0</v>
      </c>
      <c r="AI15" s="53">
        <f t="shared" si="3"/>
        <v>0</v>
      </c>
      <c r="AJ15" s="53">
        <f t="shared" si="3"/>
        <v>0</v>
      </c>
      <c r="AK15" s="53">
        <f t="shared" si="3"/>
        <v>0</v>
      </c>
      <c r="AL15" s="53">
        <f t="shared" si="3"/>
        <v>0</v>
      </c>
      <c r="AM15" s="53">
        <f t="shared" si="3"/>
        <v>0</v>
      </c>
      <c r="AN15" s="53">
        <f t="shared" si="3"/>
        <v>0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</row>
    <row r="16" spans="1:54" s="16" customFormat="1" ht="33">
      <c r="A16" s="21" t="s">
        <v>55</v>
      </c>
      <c r="B16" s="11" t="s">
        <v>48</v>
      </c>
      <c r="C16" s="12"/>
      <c r="D16" s="13">
        <f>E16+F16+I16+G16+H16</f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3">
        <f>O16+Q16+R16+S16+T16+U16+V16+P16</f>
        <v>0</v>
      </c>
      <c r="O16" s="12"/>
      <c r="P16" s="12"/>
      <c r="Q16" s="12"/>
      <c r="R16" s="12"/>
      <c r="S16" s="12"/>
      <c r="T16" s="12"/>
      <c r="U16" s="12"/>
      <c r="V16" s="12"/>
      <c r="W16" s="13">
        <f>C16+D16-J16-N16</f>
        <v>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4"/>
      <c r="AN16" s="14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6" customFormat="1" ht="33">
      <c r="A17" s="21" t="s">
        <v>56</v>
      </c>
      <c r="B17" s="11" t="s">
        <v>49</v>
      </c>
      <c r="C17" s="12"/>
      <c r="D17" s="13">
        <f>E17+F17+I17+G17+H17</f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3">
        <f>O17+Q17+R17+S17+T17+U17+V17+P17</f>
        <v>0</v>
      </c>
      <c r="O17" s="12"/>
      <c r="P17" s="12"/>
      <c r="Q17" s="12"/>
      <c r="R17" s="12"/>
      <c r="S17" s="12"/>
      <c r="T17" s="12"/>
      <c r="U17" s="12"/>
      <c r="V17" s="12"/>
      <c r="W17" s="13">
        <f>C17+D17-J17-N17</f>
        <v>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4"/>
      <c r="AN17" s="14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52" customFormat="1" ht="66">
      <c r="A18" s="47" t="s">
        <v>57</v>
      </c>
      <c r="B18" s="20" t="s">
        <v>97</v>
      </c>
      <c r="C18" s="12"/>
      <c r="D18" s="13">
        <f>E18+F18+I18+G18+H18</f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3">
        <f>O18+Q18+R18+S18+T18+U18+V18+P18</f>
        <v>0</v>
      </c>
      <c r="O18" s="12"/>
      <c r="P18" s="12"/>
      <c r="Q18" s="12"/>
      <c r="R18" s="12"/>
      <c r="S18" s="12"/>
      <c r="T18" s="12"/>
      <c r="U18" s="12"/>
      <c r="V18" s="12"/>
      <c r="W18" s="13">
        <f>C18+D18-J18-N18</f>
        <v>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4"/>
      <c r="AN18" s="14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</row>
    <row r="19" spans="1:54" s="52" customFormat="1" ht="33">
      <c r="A19" s="47" t="s">
        <v>58</v>
      </c>
      <c r="B19" s="20" t="s">
        <v>99</v>
      </c>
      <c r="C19" s="72"/>
      <c r="D19" s="13">
        <f>E19+F19+I19+G19+H19</f>
        <v>0</v>
      </c>
      <c r="E19" s="72"/>
      <c r="F19" s="72"/>
      <c r="G19" s="72"/>
      <c r="H19" s="72"/>
      <c r="I19" s="72"/>
      <c r="J19" s="72"/>
      <c r="K19" s="72"/>
      <c r="L19" s="72"/>
      <c r="M19" s="72"/>
      <c r="N19" s="13">
        <f>O19+Q19+R19+S19+T19+U19+V19+P19</f>
        <v>0</v>
      </c>
      <c r="O19" s="72"/>
      <c r="P19" s="72"/>
      <c r="Q19" s="72"/>
      <c r="R19" s="72"/>
      <c r="S19" s="72"/>
      <c r="T19" s="72"/>
      <c r="U19" s="72"/>
      <c r="V19" s="72"/>
      <c r="W19" s="13">
        <f>C19+D19-J19-N19</f>
        <v>0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</row>
    <row r="20" spans="1:54" s="29" customFormat="1" ht="39">
      <c r="A20" s="31" t="s">
        <v>11</v>
      </c>
      <c r="B20" s="42" t="s">
        <v>60</v>
      </c>
      <c r="C20" s="32">
        <f>SUM(C21:C22)</f>
        <v>0</v>
      </c>
      <c r="D20" s="32">
        <f aca="true" t="shared" si="4" ref="D20:AN20">SUM(D21:D22)</f>
        <v>0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32">
        <f t="shared" si="4"/>
        <v>0</v>
      </c>
      <c r="O20" s="32">
        <f t="shared" si="4"/>
        <v>0</v>
      </c>
      <c r="P20" s="32">
        <f t="shared" si="4"/>
        <v>0</v>
      </c>
      <c r="Q20" s="32">
        <f t="shared" si="4"/>
        <v>0</v>
      </c>
      <c r="R20" s="32">
        <f t="shared" si="4"/>
        <v>0</v>
      </c>
      <c r="S20" s="32">
        <f t="shared" si="4"/>
        <v>0</v>
      </c>
      <c r="T20" s="32">
        <f t="shared" si="4"/>
        <v>0</v>
      </c>
      <c r="U20" s="32">
        <f t="shared" si="4"/>
        <v>0</v>
      </c>
      <c r="V20" s="32">
        <f t="shared" si="4"/>
        <v>0</v>
      </c>
      <c r="W20" s="32">
        <f t="shared" si="4"/>
        <v>0</v>
      </c>
      <c r="X20" s="32">
        <f t="shared" si="4"/>
        <v>0</v>
      </c>
      <c r="Y20" s="32">
        <f t="shared" si="4"/>
        <v>0</v>
      </c>
      <c r="Z20" s="32">
        <f t="shared" si="4"/>
        <v>0</v>
      </c>
      <c r="AA20" s="32">
        <f t="shared" si="4"/>
        <v>0</v>
      </c>
      <c r="AB20" s="32">
        <f t="shared" si="4"/>
        <v>0</v>
      </c>
      <c r="AC20" s="32">
        <f t="shared" si="4"/>
        <v>0</v>
      </c>
      <c r="AD20" s="32">
        <f t="shared" si="4"/>
        <v>0</v>
      </c>
      <c r="AE20" s="32">
        <f t="shared" si="4"/>
        <v>0</v>
      </c>
      <c r="AF20" s="32">
        <f t="shared" si="4"/>
        <v>0</v>
      </c>
      <c r="AG20" s="32">
        <f t="shared" si="4"/>
        <v>0</v>
      </c>
      <c r="AH20" s="32">
        <f t="shared" si="4"/>
        <v>0</v>
      </c>
      <c r="AI20" s="32">
        <f t="shared" si="4"/>
        <v>0</v>
      </c>
      <c r="AJ20" s="32">
        <f t="shared" si="4"/>
        <v>0</v>
      </c>
      <c r="AK20" s="32">
        <f t="shared" si="4"/>
        <v>0</v>
      </c>
      <c r="AL20" s="32">
        <f t="shared" si="4"/>
        <v>0</v>
      </c>
      <c r="AM20" s="32">
        <f t="shared" si="4"/>
        <v>0</v>
      </c>
      <c r="AN20" s="32">
        <f t="shared" si="4"/>
        <v>0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16" customFormat="1" ht="37.5">
      <c r="A21" s="21" t="s">
        <v>46</v>
      </c>
      <c r="B21" s="43" t="s">
        <v>50</v>
      </c>
      <c r="C21" s="12"/>
      <c r="D21" s="10">
        <f>E21+F21+I21+G21+H21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0">
        <f>O21+Q21+R21+S21+T21+U21+V21+P21</f>
        <v>0</v>
      </c>
      <c r="O21" s="12"/>
      <c r="P21" s="12"/>
      <c r="Q21" s="12"/>
      <c r="R21" s="12"/>
      <c r="S21" s="12"/>
      <c r="T21" s="12"/>
      <c r="U21" s="12"/>
      <c r="V21" s="12"/>
      <c r="W21" s="10">
        <f>C21+D21-J21-N21</f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4"/>
      <c r="AN21" s="14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16" customFormat="1" ht="56.25">
      <c r="A22" s="21" t="s">
        <v>47</v>
      </c>
      <c r="B22" s="43" t="s">
        <v>51</v>
      </c>
      <c r="C22" s="12"/>
      <c r="D22" s="10">
        <f>E22+F22+I22+G22+H22</f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0">
        <f>O22+Q22+R22+S22+T22+U22+V22+P22</f>
        <v>0</v>
      </c>
      <c r="O22" s="12"/>
      <c r="P22" s="12"/>
      <c r="Q22" s="12"/>
      <c r="R22" s="12"/>
      <c r="S22" s="12"/>
      <c r="T22" s="12"/>
      <c r="U22" s="12"/>
      <c r="V22" s="12"/>
      <c r="W22" s="10">
        <f>C22+D22-J22-N22</f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4"/>
      <c r="AN22" s="14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s="37" customFormat="1" ht="51.75">
      <c r="A23" s="33" t="s">
        <v>12</v>
      </c>
      <c r="B23" s="30" t="s">
        <v>52</v>
      </c>
      <c r="C23" s="34">
        <v>91</v>
      </c>
      <c r="D23" s="18">
        <f>E23+F23+I23+G23+H23</f>
        <v>28</v>
      </c>
      <c r="E23" s="34">
        <v>20</v>
      </c>
      <c r="F23" s="34">
        <v>8</v>
      </c>
      <c r="G23" s="34"/>
      <c r="H23" s="34"/>
      <c r="I23" s="34"/>
      <c r="J23" s="34">
        <v>20</v>
      </c>
      <c r="K23" s="34">
        <v>20</v>
      </c>
      <c r="L23" s="34">
        <v>0</v>
      </c>
      <c r="M23" s="34">
        <v>0</v>
      </c>
      <c r="N23" s="18">
        <f>O23+Q23+R23+S23+T23+U23+V23+P23</f>
        <v>13</v>
      </c>
      <c r="O23" s="34"/>
      <c r="P23" s="34"/>
      <c r="Q23" s="34"/>
      <c r="R23" s="34"/>
      <c r="S23" s="34">
        <v>13</v>
      </c>
      <c r="T23" s="34"/>
      <c r="U23" s="34"/>
      <c r="V23" s="34"/>
      <c r="W23" s="18">
        <f>C23+D23-J23-N23</f>
        <v>86</v>
      </c>
      <c r="X23" s="34">
        <v>0</v>
      </c>
      <c r="Y23" s="34">
        <v>81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>
        <v>4</v>
      </c>
      <c r="AL23" s="34"/>
      <c r="AM23" s="35"/>
      <c r="AN23" s="35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</row>
    <row r="24" spans="1:54" s="16" customFormat="1" ht="33">
      <c r="A24" s="17">
        <v>2</v>
      </c>
      <c r="B24" s="11" t="s">
        <v>14</v>
      </c>
      <c r="C24" s="12">
        <v>91</v>
      </c>
      <c r="D24" s="13">
        <f>E24+F24+I24+G24+H24</f>
        <v>28</v>
      </c>
      <c r="E24" s="12">
        <v>20</v>
      </c>
      <c r="F24" s="12">
        <v>8</v>
      </c>
      <c r="G24" s="12"/>
      <c r="H24" s="12"/>
      <c r="I24" s="12"/>
      <c r="J24" s="12">
        <v>20</v>
      </c>
      <c r="K24" s="12">
        <v>20</v>
      </c>
      <c r="L24" s="12">
        <v>0</v>
      </c>
      <c r="M24" s="12">
        <v>0</v>
      </c>
      <c r="N24" s="13">
        <v>11</v>
      </c>
      <c r="O24" s="12"/>
      <c r="P24" s="12"/>
      <c r="Q24" s="12"/>
      <c r="R24" s="12"/>
      <c r="S24" s="12">
        <v>13</v>
      </c>
      <c r="T24" s="12"/>
      <c r="U24" s="12"/>
      <c r="V24" s="12"/>
      <c r="W24" s="13">
        <f>C24+D24-J24-N24</f>
        <v>88</v>
      </c>
      <c r="X24" s="12">
        <v>0</v>
      </c>
      <c r="Y24" s="12">
        <v>81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9">
        <v>4</v>
      </c>
      <c r="AL24" s="19"/>
      <c r="AM24" s="14"/>
      <c r="AN24" s="14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9" customFormat="1" ht="56.25">
      <c r="A25" s="27">
        <v>3</v>
      </c>
      <c r="B25" s="38" t="s">
        <v>62</v>
      </c>
      <c r="C25" s="32">
        <f>C37+C26+C34+C41+C45</f>
        <v>556</v>
      </c>
      <c r="D25" s="32">
        <f aca="true" t="shared" si="5" ref="D25:AN25">D37+D26+D34+D41+D45</f>
        <v>230</v>
      </c>
      <c r="E25" s="32">
        <f t="shared" si="5"/>
        <v>225</v>
      </c>
      <c r="F25" s="32">
        <f t="shared" si="5"/>
        <v>1</v>
      </c>
      <c r="G25" s="32">
        <f t="shared" si="5"/>
        <v>1</v>
      </c>
      <c r="H25" s="32">
        <f t="shared" si="5"/>
        <v>3</v>
      </c>
      <c r="I25" s="32">
        <f t="shared" si="5"/>
        <v>0</v>
      </c>
      <c r="J25" s="32">
        <f t="shared" si="5"/>
        <v>196</v>
      </c>
      <c r="K25" s="32">
        <f t="shared" si="5"/>
        <v>161</v>
      </c>
      <c r="L25" s="32">
        <f t="shared" si="5"/>
        <v>0</v>
      </c>
      <c r="M25" s="32">
        <f>M37+M26+M34+M41+M45</f>
        <v>0</v>
      </c>
      <c r="N25" s="32">
        <f t="shared" si="5"/>
        <v>90</v>
      </c>
      <c r="O25" s="32">
        <f t="shared" si="5"/>
        <v>23</v>
      </c>
      <c r="P25" s="32">
        <f t="shared" si="5"/>
        <v>0</v>
      </c>
      <c r="Q25" s="32">
        <f t="shared" si="5"/>
        <v>0</v>
      </c>
      <c r="R25" s="32">
        <f t="shared" si="5"/>
        <v>0</v>
      </c>
      <c r="S25" s="32">
        <f t="shared" si="5"/>
        <v>63</v>
      </c>
      <c r="T25" s="32">
        <f t="shared" si="5"/>
        <v>2</v>
      </c>
      <c r="U25" s="32">
        <f t="shared" si="5"/>
        <v>0</v>
      </c>
      <c r="V25" s="32">
        <f t="shared" si="5"/>
        <v>2</v>
      </c>
      <c r="W25" s="32">
        <f t="shared" si="5"/>
        <v>500</v>
      </c>
      <c r="X25" s="32">
        <f t="shared" si="5"/>
        <v>137</v>
      </c>
      <c r="Y25" s="32">
        <f t="shared" si="5"/>
        <v>337</v>
      </c>
      <c r="Z25" s="32">
        <f t="shared" si="5"/>
        <v>3</v>
      </c>
      <c r="AA25" s="32">
        <f t="shared" si="5"/>
        <v>3</v>
      </c>
      <c r="AB25" s="32">
        <f t="shared" si="5"/>
        <v>0</v>
      </c>
      <c r="AC25" s="32">
        <f t="shared" si="5"/>
        <v>0</v>
      </c>
      <c r="AD25" s="32">
        <f t="shared" si="5"/>
        <v>2</v>
      </c>
      <c r="AE25" s="32">
        <f t="shared" si="5"/>
        <v>0</v>
      </c>
      <c r="AF25" s="32">
        <f t="shared" si="5"/>
        <v>0</v>
      </c>
      <c r="AG25" s="32">
        <f t="shared" si="5"/>
        <v>0</v>
      </c>
      <c r="AH25" s="32">
        <f t="shared" si="5"/>
        <v>7</v>
      </c>
      <c r="AI25" s="32">
        <f t="shared" si="5"/>
        <v>0</v>
      </c>
      <c r="AJ25" s="32">
        <f t="shared" si="5"/>
        <v>0</v>
      </c>
      <c r="AK25" s="32">
        <f t="shared" si="5"/>
        <v>3</v>
      </c>
      <c r="AL25" s="32">
        <f t="shared" si="5"/>
        <v>0</v>
      </c>
      <c r="AM25" s="32">
        <f t="shared" si="5"/>
        <v>0</v>
      </c>
      <c r="AN25" s="32">
        <f t="shared" si="5"/>
        <v>0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s="58" customFormat="1" ht="19.5">
      <c r="A26" s="59" t="s">
        <v>61</v>
      </c>
      <c r="B26" s="42" t="s">
        <v>53</v>
      </c>
      <c r="C26" s="56">
        <f>C27+C30+C33</f>
        <v>272</v>
      </c>
      <c r="D26" s="56">
        <f aca="true" t="shared" si="6" ref="D26:AN26">D27+D30+D33</f>
        <v>97</v>
      </c>
      <c r="E26" s="56">
        <f t="shared" si="6"/>
        <v>93</v>
      </c>
      <c r="F26" s="56">
        <f t="shared" si="6"/>
        <v>1</v>
      </c>
      <c r="G26" s="56">
        <f t="shared" si="6"/>
        <v>1</v>
      </c>
      <c r="H26" s="56">
        <f t="shared" si="6"/>
        <v>2</v>
      </c>
      <c r="I26" s="56">
        <f t="shared" si="6"/>
        <v>0</v>
      </c>
      <c r="J26" s="56">
        <f t="shared" si="6"/>
        <v>74</v>
      </c>
      <c r="K26" s="56">
        <f t="shared" si="6"/>
        <v>64</v>
      </c>
      <c r="L26" s="56">
        <f t="shared" si="6"/>
        <v>0</v>
      </c>
      <c r="M26" s="56">
        <f>M27+M30+M33</f>
        <v>0</v>
      </c>
      <c r="N26" s="56">
        <f t="shared" si="6"/>
        <v>48</v>
      </c>
      <c r="O26" s="56">
        <f t="shared" si="6"/>
        <v>15</v>
      </c>
      <c r="P26" s="56">
        <f t="shared" si="6"/>
        <v>0</v>
      </c>
      <c r="Q26" s="56">
        <f t="shared" si="6"/>
        <v>0</v>
      </c>
      <c r="R26" s="56">
        <f t="shared" si="6"/>
        <v>0</v>
      </c>
      <c r="S26" s="56">
        <f t="shared" si="6"/>
        <v>31</v>
      </c>
      <c r="T26" s="56">
        <f t="shared" si="6"/>
        <v>2</v>
      </c>
      <c r="U26" s="56">
        <f t="shared" si="6"/>
        <v>0</v>
      </c>
      <c r="V26" s="56">
        <f t="shared" si="6"/>
        <v>0</v>
      </c>
      <c r="W26" s="56">
        <f t="shared" si="6"/>
        <v>247</v>
      </c>
      <c r="X26" s="56">
        <f t="shared" si="6"/>
        <v>75</v>
      </c>
      <c r="Y26" s="56">
        <f t="shared" si="6"/>
        <v>121</v>
      </c>
      <c r="Z26" s="56">
        <f t="shared" si="6"/>
        <v>3</v>
      </c>
      <c r="AA26" s="56">
        <f t="shared" si="6"/>
        <v>3</v>
      </c>
      <c r="AB26" s="56">
        <f t="shared" si="6"/>
        <v>0</v>
      </c>
      <c r="AC26" s="56">
        <f t="shared" si="6"/>
        <v>0</v>
      </c>
      <c r="AD26" s="56">
        <f t="shared" si="6"/>
        <v>2</v>
      </c>
      <c r="AE26" s="56">
        <f t="shared" si="6"/>
        <v>0</v>
      </c>
      <c r="AF26" s="56">
        <f t="shared" si="6"/>
        <v>0</v>
      </c>
      <c r="AG26" s="56">
        <f t="shared" si="6"/>
        <v>0</v>
      </c>
      <c r="AH26" s="56">
        <f t="shared" si="6"/>
        <v>7</v>
      </c>
      <c r="AI26" s="56">
        <f t="shared" si="6"/>
        <v>0</v>
      </c>
      <c r="AJ26" s="56">
        <f t="shared" si="6"/>
        <v>0</v>
      </c>
      <c r="AK26" s="56">
        <f t="shared" si="6"/>
        <v>1</v>
      </c>
      <c r="AL26" s="56">
        <f t="shared" si="6"/>
        <v>0</v>
      </c>
      <c r="AM26" s="56">
        <f t="shared" si="6"/>
        <v>0</v>
      </c>
      <c r="AN26" s="56">
        <f t="shared" si="6"/>
        <v>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</row>
    <row r="27" spans="1:54" s="52" customFormat="1" ht="38.25" customHeight="1">
      <c r="A27" s="47" t="s">
        <v>63</v>
      </c>
      <c r="B27" s="46" t="s">
        <v>50</v>
      </c>
      <c r="C27" s="49">
        <f>SUM(C28:C29)</f>
        <v>272</v>
      </c>
      <c r="D27" s="49">
        <f aca="true" t="shared" si="7" ref="D27:AN27">SUM(D28:D29)</f>
        <v>97</v>
      </c>
      <c r="E27" s="49">
        <f t="shared" si="7"/>
        <v>93</v>
      </c>
      <c r="F27" s="49">
        <f t="shared" si="7"/>
        <v>1</v>
      </c>
      <c r="G27" s="49">
        <f t="shared" si="7"/>
        <v>1</v>
      </c>
      <c r="H27" s="49">
        <f t="shared" si="7"/>
        <v>2</v>
      </c>
      <c r="I27" s="49">
        <f t="shared" si="7"/>
        <v>0</v>
      </c>
      <c r="J27" s="49">
        <f t="shared" si="7"/>
        <v>74</v>
      </c>
      <c r="K27" s="49">
        <f t="shared" si="7"/>
        <v>64</v>
      </c>
      <c r="L27" s="49">
        <f t="shared" si="7"/>
        <v>0</v>
      </c>
      <c r="M27" s="49">
        <f>SUM(M28:M29)</f>
        <v>0</v>
      </c>
      <c r="N27" s="49">
        <f t="shared" si="7"/>
        <v>48</v>
      </c>
      <c r="O27" s="49">
        <f t="shared" si="7"/>
        <v>15</v>
      </c>
      <c r="P27" s="49">
        <f t="shared" si="7"/>
        <v>0</v>
      </c>
      <c r="Q27" s="49">
        <f t="shared" si="7"/>
        <v>0</v>
      </c>
      <c r="R27" s="49">
        <f t="shared" si="7"/>
        <v>0</v>
      </c>
      <c r="S27" s="49">
        <f t="shared" si="7"/>
        <v>31</v>
      </c>
      <c r="T27" s="49">
        <f t="shared" si="7"/>
        <v>2</v>
      </c>
      <c r="U27" s="49">
        <f t="shared" si="7"/>
        <v>0</v>
      </c>
      <c r="V27" s="49">
        <f t="shared" si="7"/>
        <v>0</v>
      </c>
      <c r="W27" s="49">
        <f t="shared" si="7"/>
        <v>247</v>
      </c>
      <c r="X27" s="49">
        <f t="shared" si="7"/>
        <v>75</v>
      </c>
      <c r="Y27" s="49">
        <f t="shared" si="7"/>
        <v>121</v>
      </c>
      <c r="Z27" s="49">
        <f t="shared" si="7"/>
        <v>3</v>
      </c>
      <c r="AA27" s="49">
        <f t="shared" si="7"/>
        <v>3</v>
      </c>
      <c r="AB27" s="49">
        <f t="shared" si="7"/>
        <v>0</v>
      </c>
      <c r="AC27" s="49">
        <f t="shared" si="7"/>
        <v>0</v>
      </c>
      <c r="AD27" s="49">
        <f t="shared" si="7"/>
        <v>2</v>
      </c>
      <c r="AE27" s="49">
        <f t="shared" si="7"/>
        <v>0</v>
      </c>
      <c r="AF27" s="49">
        <f t="shared" si="7"/>
        <v>0</v>
      </c>
      <c r="AG27" s="49">
        <f t="shared" si="7"/>
        <v>0</v>
      </c>
      <c r="AH27" s="49">
        <f t="shared" si="7"/>
        <v>7</v>
      </c>
      <c r="AI27" s="49">
        <f t="shared" si="7"/>
        <v>0</v>
      </c>
      <c r="AJ27" s="49">
        <f t="shared" si="7"/>
        <v>0</v>
      </c>
      <c r="AK27" s="49">
        <f t="shared" si="7"/>
        <v>1</v>
      </c>
      <c r="AL27" s="49">
        <f t="shared" si="7"/>
        <v>0</v>
      </c>
      <c r="AM27" s="49">
        <f t="shared" si="7"/>
        <v>0</v>
      </c>
      <c r="AN27" s="49">
        <f t="shared" si="7"/>
        <v>0</v>
      </c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</row>
    <row r="28" spans="1:54" s="16" customFormat="1" ht="33">
      <c r="A28" s="21" t="s">
        <v>67</v>
      </c>
      <c r="B28" s="11" t="s">
        <v>48</v>
      </c>
      <c r="C28" s="12">
        <v>240</v>
      </c>
      <c r="D28" s="13">
        <f>E28+F28+I28+G28+H28</f>
        <v>79</v>
      </c>
      <c r="E28" s="12">
        <v>75</v>
      </c>
      <c r="F28" s="12">
        <v>1</v>
      </c>
      <c r="G28" s="12">
        <v>1</v>
      </c>
      <c r="H28" s="12">
        <v>2</v>
      </c>
      <c r="I28" s="12">
        <v>0</v>
      </c>
      <c r="J28" s="12">
        <v>56</v>
      </c>
      <c r="K28" s="12">
        <v>47</v>
      </c>
      <c r="L28" s="12">
        <v>0</v>
      </c>
      <c r="M28" s="12">
        <v>0</v>
      </c>
      <c r="N28" s="13">
        <f>O28+Q28+R28+S28+T28+U28+V28+P28</f>
        <v>38</v>
      </c>
      <c r="O28" s="12">
        <v>11</v>
      </c>
      <c r="P28" s="12">
        <v>0</v>
      </c>
      <c r="Q28" s="12">
        <v>0</v>
      </c>
      <c r="R28" s="12">
        <v>0</v>
      </c>
      <c r="S28" s="12">
        <v>25</v>
      </c>
      <c r="T28" s="12">
        <v>2</v>
      </c>
      <c r="U28" s="12">
        <v>0</v>
      </c>
      <c r="V28" s="12">
        <v>0</v>
      </c>
      <c r="W28" s="13">
        <f>C28+D28-J28-N28</f>
        <v>225</v>
      </c>
      <c r="X28" s="12">
        <v>74</v>
      </c>
      <c r="Y28" s="12">
        <v>118</v>
      </c>
      <c r="Z28" s="12">
        <v>3</v>
      </c>
      <c r="AA28" s="12">
        <v>3</v>
      </c>
      <c r="AB28" s="12">
        <v>0</v>
      </c>
      <c r="AC28" s="12">
        <v>0</v>
      </c>
      <c r="AD28" s="12">
        <v>2</v>
      </c>
      <c r="AE28" s="12">
        <v>0</v>
      </c>
      <c r="AF28" s="12">
        <v>0</v>
      </c>
      <c r="AG28" s="12">
        <v>0</v>
      </c>
      <c r="AH28" s="77">
        <v>7</v>
      </c>
      <c r="AI28" s="12">
        <v>0</v>
      </c>
      <c r="AJ28" s="12">
        <v>0</v>
      </c>
      <c r="AK28" s="19">
        <v>1</v>
      </c>
      <c r="AL28" s="19">
        <v>0</v>
      </c>
      <c r="AM28" s="14">
        <v>0</v>
      </c>
      <c r="AN28" s="14">
        <v>0</v>
      </c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s="16" customFormat="1" ht="33">
      <c r="A29" s="21" t="s">
        <v>68</v>
      </c>
      <c r="B29" s="11" t="s">
        <v>49</v>
      </c>
      <c r="C29" s="12">
        <v>32</v>
      </c>
      <c r="D29" s="13">
        <f aca="true" t="shared" si="8" ref="D29:D43">E29+F29+I29+G29+H29</f>
        <v>18</v>
      </c>
      <c r="E29" s="12">
        <v>18</v>
      </c>
      <c r="F29" s="12">
        <v>0</v>
      </c>
      <c r="G29" s="12">
        <v>0</v>
      </c>
      <c r="H29" s="12">
        <v>0</v>
      </c>
      <c r="I29" s="12">
        <v>0</v>
      </c>
      <c r="J29" s="12">
        <v>18</v>
      </c>
      <c r="K29" s="12">
        <v>17</v>
      </c>
      <c r="L29" s="12">
        <v>0</v>
      </c>
      <c r="M29" s="12">
        <v>0</v>
      </c>
      <c r="N29" s="13">
        <f>O29+Q29+R29+S29+T29+U29+V29+P29</f>
        <v>10</v>
      </c>
      <c r="O29" s="12">
        <v>4</v>
      </c>
      <c r="P29" s="12">
        <v>0</v>
      </c>
      <c r="Q29" s="12">
        <v>0</v>
      </c>
      <c r="R29" s="12">
        <v>0</v>
      </c>
      <c r="S29" s="12">
        <v>6</v>
      </c>
      <c r="T29" s="12">
        <v>0</v>
      </c>
      <c r="U29" s="12">
        <v>0</v>
      </c>
      <c r="V29" s="12">
        <v>0</v>
      </c>
      <c r="W29" s="13">
        <f>C29+D29-J29-N29</f>
        <v>22</v>
      </c>
      <c r="X29" s="12">
        <v>1</v>
      </c>
      <c r="Y29" s="12">
        <v>3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4">
        <v>0</v>
      </c>
      <c r="AN29" s="14">
        <v>0</v>
      </c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1:54" s="16" customFormat="1" ht="56.25">
      <c r="A30" s="21" t="s">
        <v>64</v>
      </c>
      <c r="B30" s="46" t="s">
        <v>51</v>
      </c>
      <c r="C30" s="49">
        <f>SUM(C31:C32)</f>
        <v>0</v>
      </c>
      <c r="D30" s="49">
        <f aca="true" t="shared" si="9" ref="D30:AN30">SUM(D31:D32)</f>
        <v>0</v>
      </c>
      <c r="E30" s="49">
        <f t="shared" si="9"/>
        <v>0</v>
      </c>
      <c r="F30" s="49">
        <f t="shared" si="9"/>
        <v>0</v>
      </c>
      <c r="G30" s="49">
        <f t="shared" si="9"/>
        <v>0</v>
      </c>
      <c r="H30" s="49">
        <f t="shared" si="9"/>
        <v>0</v>
      </c>
      <c r="I30" s="49">
        <f t="shared" si="9"/>
        <v>0</v>
      </c>
      <c r="J30" s="49">
        <f t="shared" si="9"/>
        <v>0</v>
      </c>
      <c r="K30" s="49">
        <f t="shared" si="9"/>
        <v>0</v>
      </c>
      <c r="L30" s="49">
        <f t="shared" si="9"/>
        <v>0</v>
      </c>
      <c r="M30" s="49">
        <f t="shared" si="9"/>
        <v>0</v>
      </c>
      <c r="N30" s="49">
        <f t="shared" si="9"/>
        <v>0</v>
      </c>
      <c r="O30" s="49">
        <f t="shared" si="9"/>
        <v>0</v>
      </c>
      <c r="P30" s="49">
        <f t="shared" si="9"/>
        <v>0</v>
      </c>
      <c r="Q30" s="49">
        <f t="shared" si="9"/>
        <v>0</v>
      </c>
      <c r="R30" s="49">
        <f t="shared" si="9"/>
        <v>0</v>
      </c>
      <c r="S30" s="49">
        <f t="shared" si="9"/>
        <v>0</v>
      </c>
      <c r="T30" s="49">
        <f t="shared" si="9"/>
        <v>0</v>
      </c>
      <c r="U30" s="49">
        <f t="shared" si="9"/>
        <v>0</v>
      </c>
      <c r="V30" s="49">
        <f t="shared" si="9"/>
        <v>0</v>
      </c>
      <c r="W30" s="49">
        <f t="shared" si="9"/>
        <v>0</v>
      </c>
      <c r="X30" s="49">
        <f t="shared" si="9"/>
        <v>0</v>
      </c>
      <c r="Y30" s="49">
        <f t="shared" si="9"/>
        <v>0</v>
      </c>
      <c r="Z30" s="49">
        <f t="shared" si="9"/>
        <v>0</v>
      </c>
      <c r="AA30" s="49">
        <f t="shared" si="9"/>
        <v>0</v>
      </c>
      <c r="AB30" s="49">
        <f t="shared" si="9"/>
        <v>0</v>
      </c>
      <c r="AC30" s="49">
        <f t="shared" si="9"/>
        <v>0</v>
      </c>
      <c r="AD30" s="49">
        <f t="shared" si="9"/>
        <v>0</v>
      </c>
      <c r="AE30" s="49">
        <f t="shared" si="9"/>
        <v>0</v>
      </c>
      <c r="AF30" s="49">
        <f t="shared" si="9"/>
        <v>0</v>
      </c>
      <c r="AG30" s="49">
        <f t="shared" si="9"/>
        <v>0</v>
      </c>
      <c r="AH30" s="49">
        <f t="shared" si="9"/>
        <v>0</v>
      </c>
      <c r="AI30" s="49">
        <f t="shared" si="9"/>
        <v>0</v>
      </c>
      <c r="AJ30" s="49">
        <f t="shared" si="9"/>
        <v>0</v>
      </c>
      <c r="AK30" s="49">
        <f t="shared" si="9"/>
        <v>0</v>
      </c>
      <c r="AL30" s="49">
        <f t="shared" si="9"/>
        <v>0</v>
      </c>
      <c r="AM30" s="49">
        <f t="shared" si="9"/>
        <v>0</v>
      </c>
      <c r="AN30" s="49">
        <f t="shared" si="9"/>
        <v>0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s="16" customFormat="1" ht="33">
      <c r="A31" s="21" t="s">
        <v>69</v>
      </c>
      <c r="B31" s="11" t="s">
        <v>48</v>
      </c>
      <c r="C31" s="12"/>
      <c r="D31" s="13">
        <f t="shared" si="8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3">
        <f>O31+Q31+R31+S31+T31+U31+V31+P31</f>
        <v>0</v>
      </c>
      <c r="O31" s="12"/>
      <c r="P31" s="12"/>
      <c r="Q31" s="12"/>
      <c r="R31" s="12"/>
      <c r="S31" s="12"/>
      <c r="T31" s="12"/>
      <c r="U31" s="12"/>
      <c r="V31" s="12"/>
      <c r="W31" s="13">
        <f>C31+D31-J31-N31</f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4"/>
      <c r="AN31" s="14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s="16" customFormat="1" ht="33">
      <c r="A32" s="21" t="s">
        <v>70</v>
      </c>
      <c r="B32" s="11" t="s">
        <v>49</v>
      </c>
      <c r="C32" s="12"/>
      <c r="D32" s="13">
        <f t="shared" si="8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3">
        <f>O32+Q32+R32+S32+T32+U32+V32+P32</f>
        <v>0</v>
      </c>
      <c r="O32" s="12"/>
      <c r="P32" s="12"/>
      <c r="Q32" s="12"/>
      <c r="R32" s="12"/>
      <c r="S32" s="12"/>
      <c r="T32" s="12"/>
      <c r="U32" s="12"/>
      <c r="V32" s="12"/>
      <c r="W32" s="13">
        <f>C32+D32-J32-N32</f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4"/>
      <c r="AN32" s="14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s="52" customFormat="1" ht="66">
      <c r="A33" s="47" t="s">
        <v>65</v>
      </c>
      <c r="B33" s="20" t="s">
        <v>97</v>
      </c>
      <c r="C33" s="48"/>
      <c r="D33" s="13">
        <f t="shared" si="8"/>
        <v>0</v>
      </c>
      <c r="E33" s="48"/>
      <c r="F33" s="48"/>
      <c r="G33" s="48"/>
      <c r="H33" s="48"/>
      <c r="I33" s="48"/>
      <c r="J33" s="48"/>
      <c r="K33" s="48"/>
      <c r="L33" s="48"/>
      <c r="M33" s="48"/>
      <c r="N33" s="13">
        <f>O33+Q33+R33+S33+T33+U33+V33+P33</f>
        <v>0</v>
      </c>
      <c r="O33" s="48"/>
      <c r="P33" s="48"/>
      <c r="Q33" s="48"/>
      <c r="R33" s="48"/>
      <c r="S33" s="48"/>
      <c r="T33" s="48"/>
      <c r="U33" s="48"/>
      <c r="V33" s="48"/>
      <c r="W33" s="13">
        <f>C33+D33-J33-N33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50"/>
      <c r="AN33" s="50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</row>
    <row r="34" spans="1:54" s="9" customFormat="1" ht="39">
      <c r="A34" s="59" t="s">
        <v>66</v>
      </c>
      <c r="B34" s="42" t="s">
        <v>87</v>
      </c>
      <c r="C34" s="56">
        <f>SUM(C35:C36)</f>
        <v>111</v>
      </c>
      <c r="D34" s="56">
        <f aca="true" t="shared" si="10" ref="D34:AN34">SUM(D35:D36)</f>
        <v>20</v>
      </c>
      <c r="E34" s="56">
        <f t="shared" si="10"/>
        <v>19</v>
      </c>
      <c r="F34" s="56">
        <f t="shared" si="10"/>
        <v>0</v>
      </c>
      <c r="G34" s="56">
        <f t="shared" si="10"/>
        <v>0</v>
      </c>
      <c r="H34" s="56">
        <f t="shared" si="10"/>
        <v>1</v>
      </c>
      <c r="I34" s="56">
        <f t="shared" si="10"/>
        <v>0</v>
      </c>
      <c r="J34" s="56">
        <f t="shared" si="10"/>
        <v>16</v>
      </c>
      <c r="K34" s="56">
        <f t="shared" si="10"/>
        <v>0</v>
      </c>
      <c r="L34" s="56">
        <f t="shared" si="10"/>
        <v>0</v>
      </c>
      <c r="M34" s="56">
        <f t="shared" si="10"/>
        <v>0</v>
      </c>
      <c r="N34" s="56">
        <f t="shared" si="10"/>
        <v>30</v>
      </c>
      <c r="O34" s="56">
        <f t="shared" si="10"/>
        <v>8</v>
      </c>
      <c r="P34" s="56">
        <f t="shared" si="10"/>
        <v>0</v>
      </c>
      <c r="Q34" s="56">
        <f t="shared" si="10"/>
        <v>0</v>
      </c>
      <c r="R34" s="56">
        <f t="shared" si="10"/>
        <v>0</v>
      </c>
      <c r="S34" s="56">
        <f t="shared" si="10"/>
        <v>20</v>
      </c>
      <c r="T34" s="56">
        <f t="shared" si="10"/>
        <v>0</v>
      </c>
      <c r="U34" s="56">
        <f t="shared" si="10"/>
        <v>0</v>
      </c>
      <c r="V34" s="56">
        <f t="shared" si="10"/>
        <v>2</v>
      </c>
      <c r="W34" s="56">
        <f t="shared" si="10"/>
        <v>85</v>
      </c>
      <c r="X34" s="56">
        <f t="shared" si="10"/>
        <v>0</v>
      </c>
      <c r="Y34" s="56">
        <f t="shared" si="10"/>
        <v>55</v>
      </c>
      <c r="Z34" s="56">
        <f t="shared" si="10"/>
        <v>0</v>
      </c>
      <c r="AA34" s="56">
        <f t="shared" si="10"/>
        <v>0</v>
      </c>
      <c r="AB34" s="56">
        <f t="shared" si="10"/>
        <v>0</v>
      </c>
      <c r="AC34" s="56">
        <f t="shared" si="10"/>
        <v>0</v>
      </c>
      <c r="AD34" s="56">
        <f t="shared" si="10"/>
        <v>0</v>
      </c>
      <c r="AE34" s="56">
        <f t="shared" si="10"/>
        <v>0</v>
      </c>
      <c r="AF34" s="56">
        <f t="shared" si="10"/>
        <v>0</v>
      </c>
      <c r="AG34" s="56">
        <f t="shared" si="10"/>
        <v>0</v>
      </c>
      <c r="AH34" s="56">
        <f t="shared" si="10"/>
        <v>0</v>
      </c>
      <c r="AI34" s="56">
        <f t="shared" si="10"/>
        <v>0</v>
      </c>
      <c r="AJ34" s="56">
        <f t="shared" si="10"/>
        <v>0</v>
      </c>
      <c r="AK34" s="56">
        <f t="shared" si="10"/>
        <v>2</v>
      </c>
      <c r="AL34" s="56">
        <f t="shared" si="10"/>
        <v>0</v>
      </c>
      <c r="AM34" s="56">
        <f t="shared" si="10"/>
        <v>0</v>
      </c>
      <c r="AN34" s="56">
        <f t="shared" si="10"/>
        <v>0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s="16" customFormat="1" ht="37.5">
      <c r="A35" s="21" t="s">
        <v>71</v>
      </c>
      <c r="B35" s="43" t="s">
        <v>50</v>
      </c>
      <c r="C35" s="12">
        <v>111</v>
      </c>
      <c r="D35" s="13">
        <f t="shared" si="8"/>
        <v>20</v>
      </c>
      <c r="E35" s="12">
        <v>19</v>
      </c>
      <c r="F35" s="12"/>
      <c r="G35" s="12"/>
      <c r="H35" s="12">
        <v>1</v>
      </c>
      <c r="I35" s="12"/>
      <c r="J35" s="12">
        <v>16</v>
      </c>
      <c r="K35" s="12"/>
      <c r="L35" s="12"/>
      <c r="M35" s="12"/>
      <c r="N35" s="13">
        <f>O35+Q35+R35+S35+T35+U35+V35+P35</f>
        <v>30</v>
      </c>
      <c r="O35" s="12">
        <v>8</v>
      </c>
      <c r="P35" s="12"/>
      <c r="Q35" s="12"/>
      <c r="R35" s="12"/>
      <c r="S35" s="12">
        <v>20</v>
      </c>
      <c r="T35" s="12">
        <v>0</v>
      </c>
      <c r="U35" s="12"/>
      <c r="V35" s="12">
        <v>2</v>
      </c>
      <c r="W35" s="13">
        <f aca="true" t="shared" si="11" ref="W35:W45">C35+D35-J35-N35</f>
        <v>85</v>
      </c>
      <c r="X35" s="12"/>
      <c r="Y35" s="12">
        <v>55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>
        <v>2</v>
      </c>
      <c r="AL35" s="12"/>
      <c r="AM35" s="14"/>
      <c r="AN35" s="14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s="16" customFormat="1" ht="56.25">
      <c r="A36" s="21" t="s">
        <v>72</v>
      </c>
      <c r="B36" s="43" t="s">
        <v>51</v>
      </c>
      <c r="C36" s="12"/>
      <c r="D36" s="13">
        <f t="shared" si="8"/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3">
        <f>O36+Q36+R36+S36+T36+U36+V36+P36</f>
        <v>0</v>
      </c>
      <c r="O36" s="12"/>
      <c r="P36" s="12"/>
      <c r="Q36" s="12"/>
      <c r="R36" s="12"/>
      <c r="S36" s="12"/>
      <c r="T36" s="12"/>
      <c r="U36" s="12"/>
      <c r="V36" s="12"/>
      <c r="W36" s="13">
        <f t="shared" si="11"/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4"/>
      <c r="AN36" s="14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s="58" customFormat="1" ht="60.75" customHeight="1">
      <c r="A37" s="59" t="s">
        <v>73</v>
      </c>
      <c r="B37" s="42" t="s">
        <v>74</v>
      </c>
      <c r="C37" s="56">
        <f>SUM(C38:C40)</f>
        <v>173</v>
      </c>
      <c r="D37" s="56">
        <f t="shared" si="8"/>
        <v>113</v>
      </c>
      <c r="E37" s="56">
        <f aca="true" t="shared" si="12" ref="E37:AN37">SUM(E38:E40)</f>
        <v>113</v>
      </c>
      <c r="F37" s="56">
        <f>SUM(F38:F40)</f>
        <v>0</v>
      </c>
      <c r="G37" s="56">
        <f t="shared" si="12"/>
        <v>0</v>
      </c>
      <c r="H37" s="56">
        <f t="shared" si="12"/>
        <v>0</v>
      </c>
      <c r="I37" s="56">
        <f t="shared" si="12"/>
        <v>0</v>
      </c>
      <c r="J37" s="56">
        <f t="shared" si="12"/>
        <v>106</v>
      </c>
      <c r="K37" s="56">
        <f t="shared" si="12"/>
        <v>97</v>
      </c>
      <c r="L37" s="56">
        <f t="shared" si="12"/>
        <v>0</v>
      </c>
      <c r="M37" s="56">
        <f t="shared" si="12"/>
        <v>0</v>
      </c>
      <c r="N37" s="56">
        <f t="shared" si="12"/>
        <v>12</v>
      </c>
      <c r="O37" s="56">
        <f t="shared" si="12"/>
        <v>0</v>
      </c>
      <c r="P37" s="56">
        <f t="shared" si="12"/>
        <v>0</v>
      </c>
      <c r="Q37" s="56">
        <f t="shared" si="12"/>
        <v>0</v>
      </c>
      <c r="R37" s="56">
        <f t="shared" si="12"/>
        <v>0</v>
      </c>
      <c r="S37" s="56">
        <f t="shared" si="12"/>
        <v>12</v>
      </c>
      <c r="T37" s="56">
        <f t="shared" si="12"/>
        <v>0</v>
      </c>
      <c r="U37" s="56">
        <f t="shared" si="12"/>
        <v>0</v>
      </c>
      <c r="V37" s="56">
        <f t="shared" si="12"/>
        <v>0</v>
      </c>
      <c r="W37" s="56">
        <f t="shared" si="11"/>
        <v>168</v>
      </c>
      <c r="X37" s="56">
        <f t="shared" si="12"/>
        <v>62</v>
      </c>
      <c r="Y37" s="56">
        <f t="shared" si="12"/>
        <v>161</v>
      </c>
      <c r="Z37" s="56">
        <f t="shared" si="12"/>
        <v>0</v>
      </c>
      <c r="AA37" s="56">
        <f t="shared" si="12"/>
        <v>0</v>
      </c>
      <c r="AB37" s="56">
        <f t="shared" si="12"/>
        <v>0</v>
      </c>
      <c r="AC37" s="56">
        <f t="shared" si="12"/>
        <v>0</v>
      </c>
      <c r="AD37" s="56">
        <f t="shared" si="12"/>
        <v>0</v>
      </c>
      <c r="AE37" s="56">
        <f t="shared" si="12"/>
        <v>0</v>
      </c>
      <c r="AF37" s="56">
        <f t="shared" si="12"/>
        <v>0</v>
      </c>
      <c r="AG37" s="56">
        <f t="shared" si="12"/>
        <v>0</v>
      </c>
      <c r="AH37" s="56">
        <f t="shared" si="12"/>
        <v>0</v>
      </c>
      <c r="AI37" s="56">
        <f t="shared" si="12"/>
        <v>0</v>
      </c>
      <c r="AJ37" s="56">
        <f t="shared" si="12"/>
        <v>0</v>
      </c>
      <c r="AK37" s="56">
        <f t="shared" si="12"/>
        <v>0</v>
      </c>
      <c r="AL37" s="56">
        <f t="shared" si="12"/>
        <v>0</v>
      </c>
      <c r="AM37" s="56">
        <f t="shared" si="12"/>
        <v>0</v>
      </c>
      <c r="AN37" s="56">
        <f t="shared" si="12"/>
        <v>0</v>
      </c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s="16" customFormat="1" ht="33">
      <c r="A38" s="21" t="s">
        <v>75</v>
      </c>
      <c r="B38" s="11" t="s">
        <v>15</v>
      </c>
      <c r="C38" s="12">
        <v>173</v>
      </c>
      <c r="D38" s="13">
        <f t="shared" si="8"/>
        <v>87</v>
      </c>
      <c r="E38" s="12">
        <v>87</v>
      </c>
      <c r="F38" s="12"/>
      <c r="G38" s="12"/>
      <c r="H38" s="12"/>
      <c r="I38" s="12"/>
      <c r="J38" s="12">
        <v>95</v>
      </c>
      <c r="K38" s="12">
        <v>86</v>
      </c>
      <c r="L38" s="12"/>
      <c r="M38" s="12"/>
      <c r="N38" s="13">
        <f>O38+Q38+R38+S38+T38+U38+V38+P38</f>
        <v>12</v>
      </c>
      <c r="O38" s="12"/>
      <c r="P38" s="12"/>
      <c r="Q38" s="12"/>
      <c r="R38" s="12"/>
      <c r="S38" s="12">
        <v>12</v>
      </c>
      <c r="T38" s="12"/>
      <c r="U38" s="12"/>
      <c r="V38" s="12"/>
      <c r="W38" s="13">
        <f t="shared" si="11"/>
        <v>153</v>
      </c>
      <c r="X38" s="12">
        <v>62</v>
      </c>
      <c r="Y38" s="12">
        <v>146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4"/>
      <c r="AN38" s="14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s="16" customFormat="1" ht="33">
      <c r="A39" s="21" t="s">
        <v>76</v>
      </c>
      <c r="B39" s="11" t="s">
        <v>16</v>
      </c>
      <c r="C39" s="12"/>
      <c r="D39" s="13">
        <f t="shared" si="8"/>
        <v>26</v>
      </c>
      <c r="E39" s="12">
        <v>26</v>
      </c>
      <c r="F39" s="12"/>
      <c r="G39" s="12"/>
      <c r="H39" s="12"/>
      <c r="I39" s="12"/>
      <c r="J39" s="12">
        <v>11</v>
      </c>
      <c r="K39" s="12">
        <v>11</v>
      </c>
      <c r="L39" s="12"/>
      <c r="M39" s="12"/>
      <c r="N39" s="13">
        <f>O39+Q39+R39+S39+T39+U39+V39+P39</f>
        <v>0</v>
      </c>
      <c r="O39" s="12"/>
      <c r="P39" s="12"/>
      <c r="Q39" s="12"/>
      <c r="R39" s="12"/>
      <c r="S39" s="12"/>
      <c r="T39" s="12"/>
      <c r="U39" s="12"/>
      <c r="V39" s="12"/>
      <c r="W39" s="13">
        <f t="shared" si="11"/>
        <v>15</v>
      </c>
      <c r="X39" s="12"/>
      <c r="Y39" s="12">
        <v>15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4"/>
      <c r="AN39" s="14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s="16" customFormat="1" ht="17.25">
      <c r="A40" s="21" t="s">
        <v>77</v>
      </c>
      <c r="B40" s="11" t="s">
        <v>17</v>
      </c>
      <c r="C40" s="12"/>
      <c r="D40" s="13">
        <f t="shared" si="8"/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13">
        <f>O40+Q40+R40+S40+T40+U40+V40+P40</f>
        <v>0</v>
      </c>
      <c r="O40" s="12"/>
      <c r="P40" s="12"/>
      <c r="Q40" s="12"/>
      <c r="R40" s="12"/>
      <c r="S40" s="12"/>
      <c r="T40" s="12"/>
      <c r="U40" s="12"/>
      <c r="V40" s="12"/>
      <c r="W40" s="13">
        <f t="shared" si="11"/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4"/>
      <c r="AN40" s="14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s="58" customFormat="1" ht="58.5">
      <c r="A41" s="59" t="s">
        <v>78</v>
      </c>
      <c r="B41" s="42" t="s">
        <v>79</v>
      </c>
      <c r="C41" s="56">
        <f>SUM(C42:C44)</f>
        <v>0</v>
      </c>
      <c r="D41" s="56">
        <f t="shared" si="8"/>
        <v>0</v>
      </c>
      <c r="E41" s="56">
        <f>SUM(E42:E44)</f>
        <v>0</v>
      </c>
      <c r="F41" s="56">
        <f>SUM(F42:F44)</f>
        <v>0</v>
      </c>
      <c r="G41" s="56">
        <f aca="true" t="shared" si="13" ref="G41:O41">SUM(G42:G44)</f>
        <v>0</v>
      </c>
      <c r="H41" s="56">
        <f t="shared" si="13"/>
        <v>0</v>
      </c>
      <c r="I41" s="56">
        <f t="shared" si="13"/>
        <v>0</v>
      </c>
      <c r="J41" s="56">
        <f t="shared" si="13"/>
        <v>0</v>
      </c>
      <c r="K41" s="56">
        <f t="shared" si="13"/>
        <v>0</v>
      </c>
      <c r="L41" s="56">
        <f t="shared" si="13"/>
        <v>0</v>
      </c>
      <c r="M41" s="56">
        <f t="shared" si="13"/>
        <v>0</v>
      </c>
      <c r="N41" s="56">
        <f t="shared" si="13"/>
        <v>0</v>
      </c>
      <c r="O41" s="56">
        <f t="shared" si="13"/>
        <v>0</v>
      </c>
      <c r="P41" s="56">
        <f aca="true" t="shared" si="14" ref="P41:AN41">SUM(P42:P44)</f>
        <v>0</v>
      </c>
      <c r="Q41" s="56">
        <f t="shared" si="14"/>
        <v>0</v>
      </c>
      <c r="R41" s="56">
        <f t="shared" si="14"/>
        <v>0</v>
      </c>
      <c r="S41" s="56">
        <f t="shared" si="14"/>
        <v>0</v>
      </c>
      <c r="T41" s="56">
        <f t="shared" si="14"/>
        <v>0</v>
      </c>
      <c r="U41" s="56">
        <f t="shared" si="14"/>
        <v>0</v>
      </c>
      <c r="V41" s="56">
        <f t="shared" si="14"/>
        <v>0</v>
      </c>
      <c r="W41" s="56">
        <f t="shared" si="11"/>
        <v>0</v>
      </c>
      <c r="X41" s="56">
        <f t="shared" si="14"/>
        <v>0</v>
      </c>
      <c r="Y41" s="56">
        <f t="shared" si="14"/>
        <v>0</v>
      </c>
      <c r="Z41" s="56">
        <f t="shared" si="14"/>
        <v>0</v>
      </c>
      <c r="AA41" s="56">
        <f t="shared" si="14"/>
        <v>0</v>
      </c>
      <c r="AB41" s="56">
        <f t="shared" si="14"/>
        <v>0</v>
      </c>
      <c r="AC41" s="56">
        <f t="shared" si="14"/>
        <v>0</v>
      </c>
      <c r="AD41" s="56">
        <f t="shared" si="14"/>
        <v>0</v>
      </c>
      <c r="AE41" s="56">
        <f t="shared" si="14"/>
        <v>0</v>
      </c>
      <c r="AF41" s="56">
        <f t="shared" si="14"/>
        <v>0</v>
      </c>
      <c r="AG41" s="56">
        <f t="shared" si="14"/>
        <v>0</v>
      </c>
      <c r="AH41" s="56">
        <f t="shared" si="14"/>
        <v>0</v>
      </c>
      <c r="AI41" s="56">
        <f t="shared" si="14"/>
        <v>0</v>
      </c>
      <c r="AJ41" s="56">
        <f t="shared" si="14"/>
        <v>0</v>
      </c>
      <c r="AK41" s="56">
        <f t="shared" si="14"/>
        <v>0</v>
      </c>
      <c r="AL41" s="56">
        <f t="shared" si="14"/>
        <v>0</v>
      </c>
      <c r="AM41" s="56">
        <f t="shared" si="14"/>
        <v>0</v>
      </c>
      <c r="AN41" s="56">
        <f t="shared" si="14"/>
        <v>0</v>
      </c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s="16" customFormat="1" ht="33">
      <c r="A42" s="21" t="s">
        <v>80</v>
      </c>
      <c r="B42" s="11" t="s">
        <v>15</v>
      </c>
      <c r="C42" s="12"/>
      <c r="D42" s="13">
        <f t="shared" si="8"/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3">
        <f>O42+Q42+R42+S42+T42+U42+V42+P42</f>
        <v>0</v>
      </c>
      <c r="O42" s="12"/>
      <c r="P42" s="12"/>
      <c r="Q42" s="12"/>
      <c r="R42" s="12"/>
      <c r="S42" s="12"/>
      <c r="T42" s="12"/>
      <c r="U42" s="12"/>
      <c r="V42" s="12"/>
      <c r="W42" s="13">
        <f t="shared" si="11"/>
        <v>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4"/>
      <c r="AN42" s="14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s="16" customFormat="1" ht="33">
      <c r="A43" s="21" t="s">
        <v>81</v>
      </c>
      <c r="B43" s="11" t="s">
        <v>16</v>
      </c>
      <c r="C43" s="12"/>
      <c r="D43" s="13">
        <f t="shared" si="8"/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3">
        <f>O43+Q43+R43+S43+T43+U43+V43+P43</f>
        <v>0</v>
      </c>
      <c r="O43" s="12"/>
      <c r="P43" s="12"/>
      <c r="Q43" s="12"/>
      <c r="R43" s="12"/>
      <c r="S43" s="12"/>
      <c r="T43" s="12"/>
      <c r="U43" s="12"/>
      <c r="V43" s="12"/>
      <c r="W43" s="13">
        <f t="shared" si="11"/>
        <v>0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4"/>
      <c r="AN43" s="14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s="16" customFormat="1" ht="17.25">
      <c r="A44" s="21" t="s">
        <v>82</v>
      </c>
      <c r="B44" s="11" t="s">
        <v>17</v>
      </c>
      <c r="C44" s="12"/>
      <c r="D44" s="13">
        <f>E44+F44+I44+G44+H44</f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3">
        <f>O44+Q44+R44+S44+T44+U44+V44+P44</f>
        <v>0</v>
      </c>
      <c r="O44" s="12"/>
      <c r="P44" s="12"/>
      <c r="Q44" s="12"/>
      <c r="R44" s="12"/>
      <c r="S44" s="12"/>
      <c r="T44" s="12"/>
      <c r="U44" s="12"/>
      <c r="V44" s="12"/>
      <c r="W44" s="13">
        <f t="shared" si="11"/>
        <v>0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4"/>
      <c r="AN44" s="14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s="58" customFormat="1" ht="78">
      <c r="A45" s="59" t="s">
        <v>83</v>
      </c>
      <c r="B45" s="42" t="s">
        <v>84</v>
      </c>
      <c r="C45" s="60"/>
      <c r="D45" s="56">
        <f>E45+F45+I45+G45+H45</f>
        <v>0</v>
      </c>
      <c r="E45" s="60"/>
      <c r="F45" s="60"/>
      <c r="G45" s="60"/>
      <c r="H45" s="60"/>
      <c r="I45" s="60"/>
      <c r="J45" s="60"/>
      <c r="K45" s="60"/>
      <c r="L45" s="60"/>
      <c r="M45" s="60"/>
      <c r="N45" s="56">
        <f>O45+Q45+R45+S45+T45+U45+V45+P45</f>
        <v>0</v>
      </c>
      <c r="O45" s="60"/>
      <c r="P45" s="60"/>
      <c r="Q45" s="60"/>
      <c r="R45" s="60"/>
      <c r="S45" s="60"/>
      <c r="T45" s="60"/>
      <c r="U45" s="60"/>
      <c r="V45" s="60"/>
      <c r="W45" s="56">
        <f t="shared" si="11"/>
        <v>0</v>
      </c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1"/>
      <c r="AN45" s="61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</row>
    <row r="46" spans="1:54" s="66" customFormat="1" ht="19.5">
      <c r="A46" s="62">
        <v>4</v>
      </c>
      <c r="B46" s="63" t="s">
        <v>18</v>
      </c>
      <c r="C46" s="64">
        <f aca="true" t="shared" si="15" ref="C46:L46">C10+C25</f>
        <v>1055</v>
      </c>
      <c r="D46" s="64">
        <f t="shared" si="15"/>
        <v>374</v>
      </c>
      <c r="E46" s="64">
        <f t="shared" si="15"/>
        <v>345</v>
      </c>
      <c r="F46" s="64">
        <f t="shared" si="15"/>
        <v>25</v>
      </c>
      <c r="G46" s="64">
        <f t="shared" si="15"/>
        <v>1</v>
      </c>
      <c r="H46" s="64">
        <f t="shared" si="15"/>
        <v>3</v>
      </c>
      <c r="I46" s="64">
        <f t="shared" si="15"/>
        <v>0</v>
      </c>
      <c r="J46" s="64">
        <f t="shared" si="15"/>
        <v>290</v>
      </c>
      <c r="K46" s="64">
        <f t="shared" si="15"/>
        <v>253</v>
      </c>
      <c r="L46" s="64">
        <f t="shared" si="15"/>
        <v>0</v>
      </c>
      <c r="M46" s="64"/>
      <c r="N46" s="64">
        <f aca="true" t="shared" si="16" ref="N46:AN46">N10+N25</f>
        <v>116</v>
      </c>
      <c r="O46" s="64">
        <f t="shared" si="16"/>
        <v>23</v>
      </c>
      <c r="P46" s="64">
        <f t="shared" si="16"/>
        <v>2</v>
      </c>
      <c r="Q46" s="64">
        <f t="shared" si="16"/>
        <v>0</v>
      </c>
      <c r="R46" s="64">
        <f t="shared" si="16"/>
        <v>0</v>
      </c>
      <c r="S46" s="64">
        <f t="shared" si="16"/>
        <v>87</v>
      </c>
      <c r="T46" s="64">
        <f t="shared" si="16"/>
        <v>2</v>
      </c>
      <c r="U46" s="64">
        <f t="shared" si="16"/>
        <v>0</v>
      </c>
      <c r="V46" s="64">
        <f t="shared" si="16"/>
        <v>2</v>
      </c>
      <c r="W46" s="64">
        <f t="shared" si="16"/>
        <v>1023</v>
      </c>
      <c r="X46" s="64">
        <f t="shared" si="16"/>
        <v>324</v>
      </c>
      <c r="Y46" s="64">
        <f t="shared" si="16"/>
        <v>701</v>
      </c>
      <c r="Z46" s="64">
        <f t="shared" si="16"/>
        <v>4</v>
      </c>
      <c r="AA46" s="64">
        <f t="shared" si="16"/>
        <v>4</v>
      </c>
      <c r="AB46" s="64">
        <f t="shared" si="16"/>
        <v>0</v>
      </c>
      <c r="AC46" s="64">
        <f t="shared" si="16"/>
        <v>0</v>
      </c>
      <c r="AD46" s="64">
        <f t="shared" si="16"/>
        <v>9</v>
      </c>
      <c r="AE46" s="64">
        <f t="shared" si="16"/>
        <v>1</v>
      </c>
      <c r="AF46" s="64">
        <f t="shared" si="16"/>
        <v>2</v>
      </c>
      <c r="AG46" s="64">
        <f t="shared" si="16"/>
        <v>7</v>
      </c>
      <c r="AH46" s="64">
        <f t="shared" si="16"/>
        <v>21</v>
      </c>
      <c r="AI46" s="64">
        <f t="shared" si="16"/>
        <v>2</v>
      </c>
      <c r="AJ46" s="64">
        <f t="shared" si="16"/>
        <v>0</v>
      </c>
      <c r="AK46" s="64">
        <f t="shared" si="16"/>
        <v>11</v>
      </c>
      <c r="AL46" s="64">
        <f t="shared" si="16"/>
        <v>0</v>
      </c>
      <c r="AM46" s="64">
        <f t="shared" si="16"/>
        <v>1</v>
      </c>
      <c r="AN46" s="64">
        <f t="shared" si="16"/>
        <v>0</v>
      </c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</row>
    <row r="47" spans="39:54" ht="15.75"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39:54" ht="63" customHeight="1"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s="9" customFormat="1" ht="18.75">
      <c r="A49" s="26"/>
      <c r="B49" s="44" t="s">
        <v>106</v>
      </c>
      <c r="C49" s="8"/>
      <c r="D49" s="8" t="s">
        <v>19</v>
      </c>
      <c r="E49" s="8"/>
      <c r="F49" s="8"/>
      <c r="G49" s="8"/>
      <c r="H49" s="8"/>
      <c r="I49" s="73"/>
      <c r="J49" s="74"/>
      <c r="K49" s="74"/>
      <c r="L49" s="8"/>
      <c r="M49" s="8"/>
      <c r="N49" s="78" t="s">
        <v>107</v>
      </c>
      <c r="O49" s="78"/>
      <c r="P49" s="78"/>
      <c r="Q49" s="7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s="9" customFormat="1" ht="18.75" customHeight="1">
      <c r="A50" s="26"/>
      <c r="B50" s="44"/>
      <c r="C50" s="8"/>
      <c r="D50" s="8"/>
      <c r="E50" s="8"/>
      <c r="F50" s="8"/>
      <c r="G50" s="8"/>
      <c r="H50" s="8"/>
      <c r="I50" s="75"/>
      <c r="J50" s="76" t="s">
        <v>103</v>
      </c>
      <c r="K50" s="75"/>
      <c r="L50" s="8"/>
      <c r="M50" s="8"/>
      <c r="N50" s="75"/>
      <c r="O50" s="75" t="s">
        <v>104</v>
      </c>
      <c r="P50" s="75"/>
      <c r="Q50" s="75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s="8" customFormat="1" ht="18.75">
      <c r="A51" s="26"/>
      <c r="B51" s="44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s="8" customFormat="1" ht="18.75">
      <c r="A52" s="26"/>
      <c r="B52" s="44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s="8" customFormat="1" ht="18.75">
      <c r="A53" s="26"/>
      <c r="B53" s="44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8" customFormat="1" ht="18.75">
      <c r="A54" s="26"/>
      <c r="B54" s="44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s="8" customFormat="1" ht="18.75">
      <c r="A55" s="26"/>
      <c r="B55" s="44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s="8" customFormat="1" ht="18.75">
      <c r="A56" s="26"/>
      <c r="B56" s="44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s="8" customFormat="1" ht="18.75">
      <c r="A57" s="26"/>
      <c r="B57" s="44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s="8" customFormat="1" ht="18.75">
      <c r="A58" s="26" t="s">
        <v>20</v>
      </c>
      <c r="B58" s="44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s="8" customFormat="1" ht="18.75">
      <c r="A59" s="26"/>
      <c r="B59" s="44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s="8" customFormat="1" ht="18.75">
      <c r="A60" s="26"/>
      <c r="B60" s="44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38" s="9" customFormat="1" ht="18.75">
      <c r="A61" s="26"/>
      <c r="B61" s="4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s="9" customFormat="1" ht="18.75">
      <c r="A62" s="26"/>
      <c r="B62" s="45"/>
      <c r="C62" s="22"/>
      <c r="D62" s="22"/>
      <c r="E62" s="22"/>
      <c r="F62" s="22"/>
      <c r="G62" s="22"/>
      <c r="H62" s="22"/>
      <c r="I62" s="22"/>
      <c r="J62" s="22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</sheetData>
  <sheetProtection/>
  <mergeCells count="47">
    <mergeCell ref="AF7:AF8"/>
    <mergeCell ref="AN7:AN8"/>
    <mergeCell ref="W6:AN6"/>
    <mergeCell ref="AA7:AC7"/>
    <mergeCell ref="AH7:AH8"/>
    <mergeCell ref="AI7:AI8"/>
    <mergeCell ref="AJ7:AJ8"/>
    <mergeCell ref="AK7:AK8"/>
    <mergeCell ref="AL7:AL8"/>
    <mergeCell ref="AM7:AM8"/>
    <mergeCell ref="M7:M8"/>
    <mergeCell ref="AD7:AD8"/>
    <mergeCell ref="AE7:AE8"/>
    <mergeCell ref="AG7:AG8"/>
    <mergeCell ref="Q7:Q8"/>
    <mergeCell ref="R7:R8"/>
    <mergeCell ref="S7:S8"/>
    <mergeCell ref="T7:T8"/>
    <mergeCell ref="U7:U8"/>
    <mergeCell ref="Y7:Y8"/>
    <mergeCell ref="O7:O8"/>
    <mergeCell ref="P7:P8"/>
    <mergeCell ref="N6:N8"/>
    <mergeCell ref="O6:V6"/>
    <mergeCell ref="X7:X8"/>
    <mergeCell ref="Z7:Z8"/>
    <mergeCell ref="W7:W8"/>
    <mergeCell ref="B4:AK4"/>
    <mergeCell ref="E7:E8"/>
    <mergeCell ref="F7:F8"/>
    <mergeCell ref="G7:G8"/>
    <mergeCell ref="H7:H8"/>
    <mergeCell ref="I7:I8"/>
    <mergeCell ref="V7:V8"/>
    <mergeCell ref="J7:J8"/>
    <mergeCell ref="K7:K8"/>
    <mergeCell ref="L7:L8"/>
    <mergeCell ref="N49:Q49"/>
    <mergeCell ref="A5:AK5"/>
    <mergeCell ref="A2:AK2"/>
    <mergeCell ref="A6:A8"/>
    <mergeCell ref="B6:B8"/>
    <mergeCell ref="C6:C8"/>
    <mergeCell ref="D6:D8"/>
    <mergeCell ref="E6:I6"/>
    <mergeCell ref="J6:L6"/>
    <mergeCell ref="B3:AK3"/>
  </mergeCells>
  <printOptions/>
  <pageMargins left="0.1968503937007874" right="0.1968503937007874" top="0.35433070866141736" bottom="0.31496062992125984" header="0.1968503937007874" footer="0.1968503937007874"/>
  <pageSetup fitToHeight="2" fitToWidth="1" horizontalDpi="600" verticalDpi="600" orientation="landscape" paperSize="9" scale="46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modina</dc:creator>
  <cp:keywords/>
  <dc:description/>
  <cp:lastModifiedBy>Пользователь</cp:lastModifiedBy>
  <cp:lastPrinted>2022-10-07T07:00:34Z</cp:lastPrinted>
  <dcterms:created xsi:type="dcterms:W3CDTF">2015-03-23T10:42:00Z</dcterms:created>
  <dcterms:modified xsi:type="dcterms:W3CDTF">2022-10-07T07:10:13Z</dcterms:modified>
  <cp:category/>
  <cp:version/>
  <cp:contentType/>
  <cp:contentStatus/>
</cp:coreProperties>
</file>