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0" windowWidth="15015" windowHeight="8415" activeTab="0"/>
  </bookViews>
  <sheets>
    <sheet name="форма 2022 г" sheetId="1" r:id="rId1"/>
  </sheets>
  <definedNames>
    <definedName name="_xlnm.Print_Area" localSheetId="0">'форма 2022 г'!$A$1:$AO$62</definedName>
  </definedNames>
  <calcPr fullCalcOnLoad="1"/>
</workbook>
</file>

<file path=xl/sharedStrings.xml><?xml version="1.0" encoding="utf-8"?>
<sst xmlns="http://schemas.openxmlformats.org/spreadsheetml/2006/main" count="126" uniqueCount="108">
  <si>
    <t>(наименование профессиональной образовательной организации)</t>
  </si>
  <si>
    <t>№ строки</t>
  </si>
  <si>
    <t>Форма обучения</t>
  </si>
  <si>
    <t>Прибыло студентов в отчетном периоде всего</t>
  </si>
  <si>
    <t>в том числе</t>
  </si>
  <si>
    <t>Выпущено студентов</t>
  </si>
  <si>
    <t>Выбыло студентов всего</t>
  </si>
  <si>
    <t>Численность студентов на конец отчетного периода</t>
  </si>
  <si>
    <t>всего</t>
  </si>
  <si>
    <t>по болезни</t>
  </si>
  <si>
    <t>1.1</t>
  </si>
  <si>
    <t>1.2</t>
  </si>
  <si>
    <t>1.3</t>
  </si>
  <si>
    <t>Всего на бюджетном финансировании</t>
  </si>
  <si>
    <t>Реализация программ СПО углубленной подготовки</t>
  </si>
  <si>
    <t>по договорам с физическими лицами</t>
  </si>
  <si>
    <t>по договорам с организациями и предприятиям</t>
  </si>
  <si>
    <t>по договорам со службой занятости</t>
  </si>
  <si>
    <t xml:space="preserve">Всего обучающихся </t>
  </si>
  <si>
    <t xml:space="preserve">  </t>
  </si>
  <si>
    <t xml:space="preserve"> </t>
  </si>
  <si>
    <t>призваны в ряды Вооруженых сил*</t>
  </si>
  <si>
    <t>вновь зачислено</t>
  </si>
  <si>
    <t>переведено из других ПОО с программ того же уровня</t>
  </si>
  <si>
    <t>восстановлены из числа ранее отчисленных</t>
  </si>
  <si>
    <t>прибыло по другим причинам</t>
  </si>
  <si>
    <t xml:space="preserve">переведено в другие ОО на программы того же уровня </t>
  </si>
  <si>
    <t>добровольно прекратили образовательные отношения (бросили учебу)</t>
  </si>
  <si>
    <t>отчислены по неуспеваемости</t>
  </si>
  <si>
    <t>отчислены в виде дисциплинарного взыскания</t>
  </si>
  <si>
    <t>выбыли по другим причинам</t>
  </si>
  <si>
    <t>находящихся под опекой, в приемных семьях</t>
  </si>
  <si>
    <t>находятся на гос. обеспечении в ПОО</t>
  </si>
  <si>
    <t>обучается лиц из числа детей-сирот и детей, оставшихся без попечения родителей (после 18 лет)</t>
  </si>
  <si>
    <t>обучающиеся из малоимущих семей</t>
  </si>
  <si>
    <t>дети из многодетных семей, до 18 лет</t>
  </si>
  <si>
    <t>лица с ОВЗ</t>
  </si>
  <si>
    <t>проживающие в общежитии</t>
  </si>
  <si>
    <t>находятся в академическом отпуске</t>
  </si>
  <si>
    <t>1.1.1</t>
  </si>
  <si>
    <t>1.1.2</t>
  </si>
  <si>
    <t>по программам подготовки специалистов среднего звена:</t>
  </si>
  <si>
    <t>по программам подготовки квалифицированных рабочих, служащих:</t>
  </si>
  <si>
    <t>1.2.1</t>
  </si>
  <si>
    <t>1.2.2</t>
  </si>
  <si>
    <t>на базе основного общего образования (9 кл.)</t>
  </si>
  <si>
    <t>на базе среднего общего образования (11 кл.)</t>
  </si>
  <si>
    <t>по программам подготовки специалистов среднего звена</t>
  </si>
  <si>
    <t>по программам подготовки квалифицированных рабочих, служащих</t>
  </si>
  <si>
    <t>Заочное обучение по программам подготовки специалистов среднего звена</t>
  </si>
  <si>
    <t>Очное обучение, в том числе:</t>
  </si>
  <si>
    <t>1.1.1.1</t>
  </si>
  <si>
    <t>1.1.2.1</t>
  </si>
  <si>
    <t>1.1.2.2</t>
  </si>
  <si>
    <t>1.1.3</t>
  </si>
  <si>
    <t>1.1.4</t>
  </si>
  <si>
    <t>1.1.1.2</t>
  </si>
  <si>
    <t>Очно-заочное обучение,  в том числе:</t>
  </si>
  <si>
    <t>3.1</t>
  </si>
  <si>
    <t>Внебюджет (по договорам об оказании платных образовательных услуг)</t>
  </si>
  <si>
    <t>3.1.1</t>
  </si>
  <si>
    <t>3.1.2</t>
  </si>
  <si>
    <t>3.1.3</t>
  </si>
  <si>
    <t>3.2</t>
  </si>
  <si>
    <t>3.1.1.1</t>
  </si>
  <si>
    <t>3.1.1.2</t>
  </si>
  <si>
    <t>3.1.2.1</t>
  </si>
  <si>
    <t>3.1.2.2</t>
  </si>
  <si>
    <t>3.2.1</t>
  </si>
  <si>
    <t>3.2.2</t>
  </si>
  <si>
    <t>3.3</t>
  </si>
  <si>
    <t>Обучение по дополнительным профессиональным программам, в том числе:</t>
  </si>
  <si>
    <t>3.3.1</t>
  </si>
  <si>
    <t>3.3.2</t>
  </si>
  <si>
    <t>3.3.3</t>
  </si>
  <si>
    <t>3.4</t>
  </si>
  <si>
    <t>Обучение по программам профессиональногого обучения, в том числе:</t>
  </si>
  <si>
    <t>3.4.1</t>
  </si>
  <si>
    <t>3.4.2</t>
  </si>
  <si>
    <t>3.4.3</t>
  </si>
  <si>
    <t>3.5</t>
  </si>
  <si>
    <t>Обучение по дополнительным общеобразовательным программам</t>
  </si>
  <si>
    <t>Очно-заочное, заочное обучение:</t>
  </si>
  <si>
    <t>проживающих в детских домах, интернатах</t>
  </si>
  <si>
    <t xml:space="preserve">Форма №1  Наличие и движение контингента обучающихся </t>
  </si>
  <si>
    <t>Приложение 1</t>
  </si>
  <si>
    <t>дети- инвалиды (до 18 лет)</t>
  </si>
  <si>
    <t>инвалиды (старше 18 лет)</t>
  </si>
  <si>
    <t xml:space="preserve">переведено внутри ПОО </t>
  </si>
  <si>
    <t>по программам профессионального обучения для лиц с ОВЗ (с различными формами умственной отсталости)</t>
  </si>
  <si>
    <t>по программе основного общего образования на базе 8 классов</t>
  </si>
  <si>
    <t>из гр. 5 дети-инвалиды, инвалиды, лица с ОВЗ</t>
  </si>
  <si>
    <t>из гр. 11 девушек</t>
  </si>
  <si>
    <t>из гр. 11 несовершеннолетних</t>
  </si>
  <si>
    <t>из гр. 11 инвалиды, дети-инвалиды, лица с ОВЗ</t>
  </si>
  <si>
    <t>из гр. 24 несовершеннолетных</t>
  </si>
  <si>
    <t>из гр. 24 девушек</t>
  </si>
  <si>
    <r>
      <t xml:space="preserve">обучается детей-сирот и детей, оставшихся без попечения родителей    (до 18 лет) </t>
    </r>
    <r>
      <rPr>
        <b/>
        <sz val="14"/>
        <color indexed="8"/>
        <rFont val="Times New Roman"/>
        <family val="1"/>
      </rPr>
      <t>(сумма граф 28, 29, 30)</t>
    </r>
  </si>
  <si>
    <t>из гр. 27</t>
  </si>
  <si>
    <t>из. гр. 35 дети из малоимущих семей</t>
  </si>
  <si>
    <t>из гр. 38 призваны в ряды ВС</t>
  </si>
  <si>
    <t>из гр. 40 детей-сирот и детей, оставшихся без попечения родителей, а также лица из их числа</t>
  </si>
  <si>
    <t>на  01.10.2023</t>
  </si>
  <si>
    <t>Численность студентов на начало отчетного периода на 01.01.2023</t>
  </si>
  <si>
    <t xml:space="preserve">             </t>
  </si>
  <si>
    <t xml:space="preserve">Директор </t>
  </si>
  <si>
    <t>М.Е. Лавров</t>
  </si>
  <si>
    <t>ГПОАУ ЯО Ярославский педагогический колледж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</si>
</sst>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1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4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32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3" fillId="32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32" borderId="1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textRotation="90" wrapText="1"/>
    </xf>
    <xf numFmtId="0" fontId="4" fillId="0" borderId="13" xfId="0" applyFont="1" applyBorder="1" applyAlignment="1">
      <alignment horizontal="center" vertical="top" textRotation="90" wrapText="1"/>
    </xf>
    <xf numFmtId="0" fontId="4" fillId="0" borderId="14" xfId="0" applyFont="1" applyBorder="1" applyAlignment="1">
      <alignment horizontal="center" vertical="top" textRotation="90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tabSelected="1" view="pageBreakPreview" zoomScale="90" zoomScaleNormal="70" zoomScaleSheetLayoutView="90" zoomScalePageLayoutView="53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5" sqref="A5:AL5"/>
    </sheetView>
  </sheetViews>
  <sheetFormatPr defaultColWidth="9.140625" defaultRowHeight="15"/>
  <cols>
    <col min="1" max="1" width="9.7109375" style="19" customWidth="1"/>
    <col min="2" max="2" width="39.57421875" style="36" customWidth="1"/>
    <col min="3" max="3" width="9.8515625" style="3" customWidth="1"/>
    <col min="4" max="4" width="13.00390625" style="3" customWidth="1"/>
    <col min="5" max="5" width="6.57421875" style="3" customWidth="1"/>
    <col min="6" max="6" width="9.57421875" style="3" customWidth="1"/>
    <col min="7" max="7" width="6.8515625" style="3" customWidth="1"/>
    <col min="8" max="8" width="6.421875" style="3" customWidth="1"/>
    <col min="9" max="9" width="5.00390625" style="3" customWidth="1"/>
    <col min="10" max="10" width="8.140625" style="3" customWidth="1"/>
    <col min="11" max="11" width="6.28125" style="3" customWidth="1"/>
    <col min="12" max="13" width="5.8515625" style="3" customWidth="1"/>
    <col min="14" max="14" width="6.7109375" style="3" customWidth="1"/>
    <col min="15" max="15" width="12.57421875" style="3" customWidth="1"/>
    <col min="16" max="16" width="7.57421875" style="3" customWidth="1"/>
    <col min="17" max="17" width="7.28125" style="3" bestFit="1" customWidth="1"/>
    <col min="18" max="18" width="5.7109375" style="3" customWidth="1"/>
    <col min="19" max="19" width="4.8515625" style="3" customWidth="1"/>
    <col min="20" max="20" width="9.8515625" style="3" customWidth="1"/>
    <col min="21" max="21" width="5.140625" style="3" customWidth="1"/>
    <col min="22" max="22" width="7.140625" style="3" customWidth="1"/>
    <col min="23" max="23" width="5.421875" style="3" customWidth="1"/>
    <col min="24" max="24" width="7.7109375" style="3" customWidth="1"/>
    <col min="25" max="25" width="6.00390625" style="3" customWidth="1"/>
    <col min="26" max="26" width="8.57421875" style="3" customWidth="1"/>
    <col min="27" max="27" width="11.28125" style="3" customWidth="1"/>
    <col min="28" max="28" width="7.57421875" style="3" customWidth="1"/>
    <col min="29" max="29" width="7.7109375" style="3" customWidth="1"/>
    <col min="30" max="30" width="5.8515625" style="3" customWidth="1"/>
    <col min="31" max="31" width="11.57421875" style="3" customWidth="1"/>
    <col min="32" max="33" width="4.57421875" style="3" customWidth="1"/>
    <col min="34" max="34" width="5.140625" style="3" customWidth="1"/>
    <col min="35" max="36" width="5.00390625" style="3" customWidth="1"/>
    <col min="37" max="38" width="4.7109375" style="3" customWidth="1"/>
    <col min="39" max="39" width="5.00390625" style="3" customWidth="1"/>
    <col min="40" max="40" width="5.140625" style="0" customWidth="1"/>
    <col min="41" max="41" width="10.00390625" style="0" customWidth="1"/>
  </cols>
  <sheetData>
    <row r="1" spans="37:55" ht="15" customHeight="1">
      <c r="AK1" s="5" t="s">
        <v>85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.75">
      <c r="A2" s="66" t="s">
        <v>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.75">
      <c r="A3" s="1"/>
      <c r="B3" s="66" t="s">
        <v>102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.75">
      <c r="A4" s="20"/>
      <c r="B4" s="82" t="s">
        <v>107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38.25" customHeight="1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38.25" customHeight="1">
      <c r="A6" s="67" t="s">
        <v>1</v>
      </c>
      <c r="B6" s="70" t="s">
        <v>2</v>
      </c>
      <c r="C6" s="73" t="s">
        <v>103</v>
      </c>
      <c r="D6" s="76" t="s">
        <v>3</v>
      </c>
      <c r="E6" s="88" t="s">
        <v>4</v>
      </c>
      <c r="F6" s="89"/>
      <c r="G6" s="89"/>
      <c r="H6" s="89"/>
      <c r="I6" s="89"/>
      <c r="J6" s="90"/>
      <c r="K6" s="85" t="s">
        <v>5</v>
      </c>
      <c r="L6" s="86"/>
      <c r="M6" s="87"/>
      <c r="N6" s="64"/>
      <c r="O6" s="76" t="s">
        <v>6</v>
      </c>
      <c r="P6" s="84" t="s">
        <v>4</v>
      </c>
      <c r="Q6" s="84"/>
      <c r="R6" s="84"/>
      <c r="S6" s="84"/>
      <c r="T6" s="84"/>
      <c r="U6" s="84"/>
      <c r="V6" s="84"/>
      <c r="W6" s="84"/>
      <c r="X6" s="88" t="s">
        <v>7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90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2.5" customHeight="1">
      <c r="A7" s="68"/>
      <c r="B7" s="71"/>
      <c r="C7" s="74"/>
      <c r="D7" s="77"/>
      <c r="E7" s="73" t="s">
        <v>22</v>
      </c>
      <c r="F7" s="73" t="s">
        <v>88</v>
      </c>
      <c r="G7" s="73" t="s">
        <v>23</v>
      </c>
      <c r="H7" s="73" t="s">
        <v>24</v>
      </c>
      <c r="I7" s="73" t="s">
        <v>25</v>
      </c>
      <c r="J7" s="80" t="s">
        <v>91</v>
      </c>
      <c r="K7" s="79" t="s">
        <v>8</v>
      </c>
      <c r="L7" s="79" t="s">
        <v>92</v>
      </c>
      <c r="M7" s="79" t="s">
        <v>93</v>
      </c>
      <c r="N7" s="79" t="s">
        <v>94</v>
      </c>
      <c r="O7" s="77"/>
      <c r="P7" s="73" t="s">
        <v>88</v>
      </c>
      <c r="Q7" s="73" t="s">
        <v>26</v>
      </c>
      <c r="R7" s="73" t="s">
        <v>9</v>
      </c>
      <c r="S7" s="73" t="s">
        <v>21</v>
      </c>
      <c r="T7" s="73" t="s">
        <v>27</v>
      </c>
      <c r="U7" s="73" t="s">
        <v>28</v>
      </c>
      <c r="V7" s="73" t="s">
        <v>29</v>
      </c>
      <c r="W7" s="73" t="s">
        <v>30</v>
      </c>
      <c r="X7" s="83" t="s">
        <v>8</v>
      </c>
      <c r="Y7" s="79" t="s">
        <v>95</v>
      </c>
      <c r="Z7" s="79" t="s">
        <v>96</v>
      </c>
      <c r="AA7" s="79" t="s">
        <v>97</v>
      </c>
      <c r="AB7" s="88" t="s">
        <v>98</v>
      </c>
      <c r="AC7" s="89"/>
      <c r="AD7" s="90"/>
      <c r="AE7" s="79" t="s">
        <v>33</v>
      </c>
      <c r="AF7" s="79" t="s">
        <v>86</v>
      </c>
      <c r="AG7" s="79" t="s">
        <v>87</v>
      </c>
      <c r="AH7" s="79" t="s">
        <v>34</v>
      </c>
      <c r="AI7" s="79" t="s">
        <v>35</v>
      </c>
      <c r="AJ7" s="79" t="s">
        <v>99</v>
      </c>
      <c r="AK7" s="79" t="s">
        <v>36</v>
      </c>
      <c r="AL7" s="79" t="s">
        <v>38</v>
      </c>
      <c r="AM7" s="79" t="s">
        <v>100</v>
      </c>
      <c r="AN7" s="79" t="s">
        <v>37</v>
      </c>
      <c r="AO7" s="73" t="s">
        <v>101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236.25" customHeight="1">
      <c r="A8" s="69"/>
      <c r="B8" s="72"/>
      <c r="C8" s="75"/>
      <c r="D8" s="78"/>
      <c r="E8" s="75"/>
      <c r="F8" s="75"/>
      <c r="G8" s="75"/>
      <c r="H8" s="75"/>
      <c r="I8" s="75"/>
      <c r="J8" s="81"/>
      <c r="K8" s="79"/>
      <c r="L8" s="79"/>
      <c r="M8" s="79"/>
      <c r="N8" s="79"/>
      <c r="O8" s="78"/>
      <c r="P8" s="75"/>
      <c r="Q8" s="75"/>
      <c r="R8" s="75"/>
      <c r="S8" s="75"/>
      <c r="T8" s="75"/>
      <c r="U8" s="75"/>
      <c r="V8" s="75"/>
      <c r="W8" s="75"/>
      <c r="X8" s="83"/>
      <c r="Y8" s="79"/>
      <c r="Z8" s="79"/>
      <c r="AA8" s="79"/>
      <c r="AB8" s="4" t="s">
        <v>31</v>
      </c>
      <c r="AC8" s="4" t="s">
        <v>83</v>
      </c>
      <c r="AD8" s="4" t="s">
        <v>32</v>
      </c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5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63" customFormat="1" ht="18.75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61">
        <v>17</v>
      </c>
      <c r="R9" s="61">
        <v>18</v>
      </c>
      <c r="S9" s="61">
        <v>19</v>
      </c>
      <c r="T9" s="61">
        <v>20</v>
      </c>
      <c r="U9" s="61">
        <v>21</v>
      </c>
      <c r="V9" s="61">
        <v>22</v>
      </c>
      <c r="W9" s="61">
        <v>23</v>
      </c>
      <c r="X9" s="61">
        <v>24</v>
      </c>
      <c r="Y9" s="61">
        <v>25</v>
      </c>
      <c r="Z9" s="61">
        <v>26</v>
      </c>
      <c r="AA9" s="61">
        <v>27</v>
      </c>
      <c r="AB9" s="61">
        <v>28</v>
      </c>
      <c r="AC9" s="61">
        <v>29</v>
      </c>
      <c r="AD9" s="61">
        <v>30</v>
      </c>
      <c r="AE9" s="61">
        <v>31</v>
      </c>
      <c r="AF9" s="61">
        <v>32</v>
      </c>
      <c r="AG9" s="61">
        <v>33</v>
      </c>
      <c r="AH9" s="61">
        <v>34</v>
      </c>
      <c r="AI9" s="61">
        <v>35</v>
      </c>
      <c r="AJ9" s="61">
        <v>36</v>
      </c>
      <c r="AK9" s="61">
        <v>37</v>
      </c>
      <c r="AL9" s="61">
        <v>38</v>
      </c>
      <c r="AM9" s="61">
        <v>39</v>
      </c>
      <c r="AN9" s="61">
        <v>40</v>
      </c>
      <c r="AO9" s="61">
        <v>41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s="6" customFormat="1" ht="37.5">
      <c r="A10" s="22">
        <v>1</v>
      </c>
      <c r="B10" s="34" t="s">
        <v>13</v>
      </c>
      <c r="C10" s="27">
        <f aca="true" t="shared" si="0" ref="C10:AO10">C11+C20+C23</f>
        <v>516</v>
      </c>
      <c r="D10" s="27">
        <f t="shared" si="0"/>
        <v>138</v>
      </c>
      <c r="E10" s="27">
        <f t="shared" si="0"/>
        <v>120</v>
      </c>
      <c r="F10" s="27">
        <f t="shared" si="0"/>
        <v>18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>J11+J20+J23</f>
        <v>0</v>
      </c>
      <c r="K10" s="27">
        <f t="shared" si="0"/>
        <v>129</v>
      </c>
      <c r="L10" s="27">
        <f t="shared" si="0"/>
        <v>120</v>
      </c>
      <c r="M10" s="27">
        <f t="shared" si="0"/>
        <v>0</v>
      </c>
      <c r="N10" s="27">
        <f t="shared" si="0"/>
        <v>1</v>
      </c>
      <c r="O10" s="27">
        <f t="shared" si="0"/>
        <v>25</v>
      </c>
      <c r="P10" s="27">
        <f t="shared" si="0"/>
        <v>0</v>
      </c>
      <c r="Q10" s="27">
        <f t="shared" si="0"/>
        <v>8</v>
      </c>
      <c r="R10" s="27">
        <f t="shared" si="0"/>
        <v>0</v>
      </c>
      <c r="S10" s="27">
        <f t="shared" si="0"/>
        <v>0</v>
      </c>
      <c r="T10" s="27">
        <f t="shared" si="0"/>
        <v>17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500</v>
      </c>
      <c r="Y10" s="27">
        <f t="shared" si="0"/>
        <v>163</v>
      </c>
      <c r="Z10" s="27">
        <f t="shared" si="0"/>
        <v>461</v>
      </c>
      <c r="AA10" s="27">
        <f t="shared" si="0"/>
        <v>2</v>
      </c>
      <c r="AB10" s="27">
        <f t="shared" si="0"/>
        <v>2</v>
      </c>
      <c r="AC10" s="27">
        <f t="shared" si="0"/>
        <v>0</v>
      </c>
      <c r="AD10" s="27">
        <f t="shared" si="0"/>
        <v>0</v>
      </c>
      <c r="AE10" s="27">
        <f t="shared" si="0"/>
        <v>5</v>
      </c>
      <c r="AF10" s="27">
        <f t="shared" si="0"/>
        <v>0</v>
      </c>
      <c r="AG10" s="27">
        <f t="shared" si="0"/>
        <v>1</v>
      </c>
      <c r="AH10" s="27">
        <f t="shared" si="0"/>
        <v>2</v>
      </c>
      <c r="AI10" s="27">
        <f t="shared" si="0"/>
        <v>16</v>
      </c>
      <c r="AJ10" s="27">
        <f t="shared" si="0"/>
        <v>0</v>
      </c>
      <c r="AK10" s="27">
        <f t="shared" si="0"/>
        <v>0</v>
      </c>
      <c r="AL10" s="27">
        <f t="shared" si="0"/>
        <v>5</v>
      </c>
      <c r="AM10" s="27">
        <f t="shared" si="0"/>
        <v>0</v>
      </c>
      <c r="AN10" s="27">
        <f t="shared" si="0"/>
        <v>0</v>
      </c>
      <c r="AO10" s="27">
        <f t="shared" si="0"/>
        <v>0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s="24" customFormat="1" ht="19.5">
      <c r="A11" s="28" t="s">
        <v>10</v>
      </c>
      <c r="B11" s="37" t="s">
        <v>50</v>
      </c>
      <c r="C11" s="35">
        <f aca="true" t="shared" si="1" ref="C11:AO11">C12+C15+C18+C19</f>
        <v>431</v>
      </c>
      <c r="D11" s="35">
        <f t="shared" si="1"/>
        <v>118</v>
      </c>
      <c r="E11" s="35">
        <f t="shared" si="1"/>
        <v>100</v>
      </c>
      <c r="F11" s="35">
        <f t="shared" si="1"/>
        <v>18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>J12+J15+J18+J19</f>
        <v>0</v>
      </c>
      <c r="K11" s="35">
        <f t="shared" si="1"/>
        <v>109</v>
      </c>
      <c r="L11" s="35">
        <f t="shared" si="1"/>
        <v>100</v>
      </c>
      <c r="M11" s="35">
        <f t="shared" si="1"/>
        <v>0</v>
      </c>
      <c r="N11" s="35">
        <f t="shared" si="1"/>
        <v>1</v>
      </c>
      <c r="O11" s="35">
        <f t="shared" si="1"/>
        <v>17</v>
      </c>
      <c r="P11" s="35">
        <f t="shared" si="1"/>
        <v>0</v>
      </c>
      <c r="Q11" s="35">
        <f t="shared" si="1"/>
        <v>6</v>
      </c>
      <c r="R11" s="35">
        <f t="shared" si="1"/>
        <v>0</v>
      </c>
      <c r="S11" s="35">
        <f t="shared" si="1"/>
        <v>0</v>
      </c>
      <c r="T11" s="35">
        <f t="shared" si="1"/>
        <v>11</v>
      </c>
      <c r="U11" s="35">
        <f t="shared" si="1"/>
        <v>0</v>
      </c>
      <c r="V11" s="35">
        <f t="shared" si="1"/>
        <v>0</v>
      </c>
      <c r="W11" s="35">
        <f t="shared" si="1"/>
        <v>0</v>
      </c>
      <c r="X11" s="35">
        <f t="shared" si="1"/>
        <v>423</v>
      </c>
      <c r="Y11" s="35">
        <f t="shared" si="1"/>
        <v>163</v>
      </c>
      <c r="Z11" s="35">
        <f t="shared" si="1"/>
        <v>384</v>
      </c>
      <c r="AA11" s="35">
        <f t="shared" si="1"/>
        <v>2</v>
      </c>
      <c r="AB11" s="35">
        <f t="shared" si="1"/>
        <v>2</v>
      </c>
      <c r="AC11" s="35">
        <f t="shared" si="1"/>
        <v>0</v>
      </c>
      <c r="AD11" s="35">
        <f t="shared" si="1"/>
        <v>0</v>
      </c>
      <c r="AE11" s="35">
        <f t="shared" si="1"/>
        <v>5</v>
      </c>
      <c r="AF11" s="35">
        <f t="shared" si="1"/>
        <v>0</v>
      </c>
      <c r="AG11" s="35">
        <f t="shared" si="1"/>
        <v>1</v>
      </c>
      <c r="AH11" s="35">
        <f t="shared" si="1"/>
        <v>2</v>
      </c>
      <c r="AI11" s="35">
        <f t="shared" si="1"/>
        <v>16</v>
      </c>
      <c r="AJ11" s="35">
        <f t="shared" si="1"/>
        <v>0</v>
      </c>
      <c r="AK11" s="35">
        <f t="shared" si="1"/>
        <v>0</v>
      </c>
      <c r="AL11" s="35">
        <f t="shared" si="1"/>
        <v>2</v>
      </c>
      <c r="AM11" s="35">
        <f t="shared" si="1"/>
        <v>0</v>
      </c>
      <c r="AN11" s="35">
        <f t="shared" si="1"/>
        <v>0</v>
      </c>
      <c r="AO11" s="35">
        <f t="shared" si="1"/>
        <v>0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49" customFormat="1" ht="37.5">
      <c r="A12" s="41" t="s">
        <v>39</v>
      </c>
      <c r="B12" s="40" t="s">
        <v>41</v>
      </c>
      <c r="C12" s="47">
        <f>C14+C13</f>
        <v>431</v>
      </c>
      <c r="D12" s="47">
        <f aca="true" t="shared" si="2" ref="D12:AO12">D14+D13</f>
        <v>118</v>
      </c>
      <c r="E12" s="47">
        <f t="shared" si="2"/>
        <v>100</v>
      </c>
      <c r="F12" s="47">
        <f t="shared" si="2"/>
        <v>18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>J14+J13</f>
        <v>0</v>
      </c>
      <c r="K12" s="47">
        <f t="shared" si="2"/>
        <v>109</v>
      </c>
      <c r="L12" s="47">
        <f t="shared" si="2"/>
        <v>100</v>
      </c>
      <c r="M12" s="47">
        <f t="shared" si="2"/>
        <v>0</v>
      </c>
      <c r="N12" s="47">
        <f t="shared" si="2"/>
        <v>1</v>
      </c>
      <c r="O12" s="47">
        <f t="shared" si="2"/>
        <v>17</v>
      </c>
      <c r="P12" s="47">
        <f t="shared" si="2"/>
        <v>0</v>
      </c>
      <c r="Q12" s="47">
        <f t="shared" si="2"/>
        <v>6</v>
      </c>
      <c r="R12" s="47">
        <f t="shared" si="2"/>
        <v>0</v>
      </c>
      <c r="S12" s="47">
        <f t="shared" si="2"/>
        <v>0</v>
      </c>
      <c r="T12" s="47">
        <f t="shared" si="2"/>
        <v>11</v>
      </c>
      <c r="U12" s="47">
        <f t="shared" si="2"/>
        <v>0</v>
      </c>
      <c r="V12" s="47">
        <f t="shared" si="2"/>
        <v>0</v>
      </c>
      <c r="W12" s="47">
        <f t="shared" si="2"/>
        <v>0</v>
      </c>
      <c r="X12" s="47">
        <f t="shared" si="2"/>
        <v>423</v>
      </c>
      <c r="Y12" s="47">
        <f t="shared" si="2"/>
        <v>163</v>
      </c>
      <c r="Z12" s="47">
        <f t="shared" si="2"/>
        <v>384</v>
      </c>
      <c r="AA12" s="47">
        <f t="shared" si="2"/>
        <v>2</v>
      </c>
      <c r="AB12" s="47">
        <f t="shared" si="2"/>
        <v>2</v>
      </c>
      <c r="AC12" s="47">
        <f t="shared" si="2"/>
        <v>0</v>
      </c>
      <c r="AD12" s="47">
        <f t="shared" si="2"/>
        <v>0</v>
      </c>
      <c r="AE12" s="47">
        <f t="shared" si="2"/>
        <v>5</v>
      </c>
      <c r="AF12" s="47">
        <f t="shared" si="2"/>
        <v>0</v>
      </c>
      <c r="AG12" s="47">
        <f t="shared" si="2"/>
        <v>1</v>
      </c>
      <c r="AH12" s="47">
        <f t="shared" si="2"/>
        <v>2</v>
      </c>
      <c r="AI12" s="47">
        <f t="shared" si="2"/>
        <v>16</v>
      </c>
      <c r="AJ12" s="47">
        <f t="shared" si="2"/>
        <v>0</v>
      </c>
      <c r="AK12" s="47">
        <f t="shared" si="2"/>
        <v>0</v>
      </c>
      <c r="AL12" s="47">
        <f t="shared" si="2"/>
        <v>2</v>
      </c>
      <c r="AM12" s="47">
        <f t="shared" si="2"/>
        <v>0</v>
      </c>
      <c r="AN12" s="47">
        <f t="shared" si="2"/>
        <v>0</v>
      </c>
      <c r="AO12" s="47">
        <f t="shared" si="2"/>
        <v>0</v>
      </c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1:55" s="13" customFormat="1" ht="33">
      <c r="A13" s="18" t="s">
        <v>51</v>
      </c>
      <c r="B13" s="8" t="s">
        <v>45</v>
      </c>
      <c r="C13" s="9">
        <v>333</v>
      </c>
      <c r="D13" s="10">
        <f>E13+F13+I13+G13+H13</f>
        <v>87</v>
      </c>
      <c r="E13" s="9">
        <v>75</v>
      </c>
      <c r="F13" s="9">
        <v>12</v>
      </c>
      <c r="G13" s="9"/>
      <c r="H13" s="9"/>
      <c r="I13" s="9"/>
      <c r="J13" s="9"/>
      <c r="K13" s="9">
        <v>69</v>
      </c>
      <c r="L13" s="9">
        <v>60</v>
      </c>
      <c r="M13" s="9"/>
      <c r="N13" s="9">
        <v>1</v>
      </c>
      <c r="O13" s="10">
        <f>P13+R13+S13+T13+U13+V13+W13+Q13</f>
        <v>13</v>
      </c>
      <c r="P13" s="9"/>
      <c r="Q13" s="9">
        <v>5</v>
      </c>
      <c r="R13" s="9"/>
      <c r="S13" s="9"/>
      <c r="T13" s="9">
        <v>8</v>
      </c>
      <c r="U13" s="9"/>
      <c r="V13" s="9"/>
      <c r="W13" s="9"/>
      <c r="X13" s="10">
        <f>C13+D13-K13-O13</f>
        <v>338</v>
      </c>
      <c r="Y13" s="9">
        <v>131</v>
      </c>
      <c r="Z13" s="9">
        <v>303</v>
      </c>
      <c r="AA13" s="9">
        <v>2</v>
      </c>
      <c r="AB13" s="9">
        <v>2</v>
      </c>
      <c r="AC13" s="9"/>
      <c r="AD13" s="9"/>
      <c r="AE13" s="9">
        <v>3</v>
      </c>
      <c r="AF13" s="9"/>
      <c r="AG13" s="9">
        <v>1</v>
      </c>
      <c r="AH13" s="9">
        <v>2</v>
      </c>
      <c r="AI13" s="9">
        <v>16</v>
      </c>
      <c r="AJ13" s="9"/>
      <c r="AK13" s="9"/>
      <c r="AL13" s="9"/>
      <c r="AM13" s="9"/>
      <c r="AN13" s="11"/>
      <c r="AO13" s="11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13" customFormat="1" ht="33">
      <c r="A14" s="18" t="s">
        <v>56</v>
      </c>
      <c r="B14" s="8" t="s">
        <v>46</v>
      </c>
      <c r="C14" s="9">
        <v>98</v>
      </c>
      <c r="D14" s="10">
        <f>E14+F14+I14+G14+H14</f>
        <v>31</v>
      </c>
      <c r="E14" s="9">
        <v>25</v>
      </c>
      <c r="F14" s="9">
        <v>6</v>
      </c>
      <c r="G14" s="9"/>
      <c r="H14" s="9"/>
      <c r="I14" s="9"/>
      <c r="J14" s="9"/>
      <c r="K14" s="9">
        <v>40</v>
      </c>
      <c r="L14" s="9">
        <v>40</v>
      </c>
      <c r="M14" s="9"/>
      <c r="N14" s="9"/>
      <c r="O14" s="10">
        <f>P14+R14+S14+T14+U14+V14+W14+Q14</f>
        <v>4</v>
      </c>
      <c r="P14" s="9"/>
      <c r="Q14" s="9">
        <v>1</v>
      </c>
      <c r="R14" s="9"/>
      <c r="S14" s="9"/>
      <c r="T14" s="9">
        <v>3</v>
      </c>
      <c r="U14" s="9"/>
      <c r="V14" s="9"/>
      <c r="W14" s="9"/>
      <c r="X14" s="10">
        <f>C14+D14-K14-O14</f>
        <v>85</v>
      </c>
      <c r="Y14" s="9">
        <v>32</v>
      </c>
      <c r="Z14" s="9">
        <v>81</v>
      </c>
      <c r="AA14" s="9"/>
      <c r="AB14" s="9"/>
      <c r="AC14" s="9"/>
      <c r="AD14" s="9"/>
      <c r="AE14" s="9">
        <v>2</v>
      </c>
      <c r="AF14" s="9"/>
      <c r="AG14" s="9"/>
      <c r="AH14" s="9"/>
      <c r="AI14" s="9"/>
      <c r="AJ14" s="9"/>
      <c r="AK14" s="9"/>
      <c r="AL14" s="9">
        <v>2</v>
      </c>
      <c r="AM14" s="9"/>
      <c r="AN14" s="11"/>
      <c r="AO14" s="11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49" customFormat="1" ht="56.25">
      <c r="A15" s="41" t="s">
        <v>40</v>
      </c>
      <c r="B15" s="40" t="s">
        <v>42</v>
      </c>
      <c r="C15" s="47">
        <f>C17+C16</f>
        <v>0</v>
      </c>
      <c r="D15" s="47">
        <f aca="true" t="shared" si="3" ref="D15:AO15">D17+D16</f>
        <v>0</v>
      </c>
      <c r="E15" s="47">
        <f t="shared" si="3"/>
        <v>0</v>
      </c>
      <c r="F15" s="47">
        <f t="shared" si="3"/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 t="shared" si="3"/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>
        <f t="shared" si="3"/>
        <v>0</v>
      </c>
      <c r="V15" s="47">
        <f t="shared" si="3"/>
        <v>0</v>
      </c>
      <c r="W15" s="47">
        <f t="shared" si="3"/>
        <v>0</v>
      </c>
      <c r="X15" s="47">
        <f t="shared" si="3"/>
        <v>0</v>
      </c>
      <c r="Y15" s="47">
        <f t="shared" si="3"/>
        <v>0</v>
      </c>
      <c r="Z15" s="47">
        <f t="shared" si="3"/>
        <v>0</v>
      </c>
      <c r="AA15" s="47">
        <f t="shared" si="3"/>
        <v>0</v>
      </c>
      <c r="AB15" s="47">
        <f t="shared" si="3"/>
        <v>0</v>
      </c>
      <c r="AC15" s="47">
        <f t="shared" si="3"/>
        <v>0</v>
      </c>
      <c r="AD15" s="47">
        <f t="shared" si="3"/>
        <v>0</v>
      </c>
      <c r="AE15" s="47">
        <f t="shared" si="3"/>
        <v>0</v>
      </c>
      <c r="AF15" s="47">
        <f t="shared" si="3"/>
        <v>0</v>
      </c>
      <c r="AG15" s="47">
        <f t="shared" si="3"/>
        <v>0</v>
      </c>
      <c r="AH15" s="47">
        <f t="shared" si="3"/>
        <v>0</v>
      </c>
      <c r="AI15" s="47">
        <f t="shared" si="3"/>
        <v>0</v>
      </c>
      <c r="AJ15" s="47">
        <f t="shared" si="3"/>
        <v>0</v>
      </c>
      <c r="AK15" s="47">
        <f t="shared" si="3"/>
        <v>0</v>
      </c>
      <c r="AL15" s="47">
        <f t="shared" si="3"/>
        <v>0</v>
      </c>
      <c r="AM15" s="47">
        <f t="shared" si="3"/>
        <v>0</v>
      </c>
      <c r="AN15" s="47">
        <f t="shared" si="3"/>
        <v>0</v>
      </c>
      <c r="AO15" s="47">
        <f t="shared" si="3"/>
        <v>0</v>
      </c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1:55" s="13" customFormat="1" ht="33">
      <c r="A16" s="18" t="s">
        <v>52</v>
      </c>
      <c r="B16" s="8" t="s">
        <v>45</v>
      </c>
      <c r="C16" s="9"/>
      <c r="D16" s="10">
        <f>E16+F16+I16+G16+H16</f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P16+R16+S16+T16+U16+V16+W16+Q16</f>
        <v>0</v>
      </c>
      <c r="P16" s="9"/>
      <c r="Q16" s="9"/>
      <c r="R16" s="9"/>
      <c r="S16" s="9"/>
      <c r="T16" s="9"/>
      <c r="U16" s="9"/>
      <c r="V16" s="9"/>
      <c r="W16" s="9"/>
      <c r="X16" s="10">
        <f>C16+D16-K16-O16</f>
        <v>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33">
      <c r="A17" s="18" t="s">
        <v>53</v>
      </c>
      <c r="B17" s="8" t="s">
        <v>46</v>
      </c>
      <c r="C17" s="9"/>
      <c r="D17" s="10">
        <f>E17+F17+I17+G17+H17</f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>P17+R17+S17+T17+U17+V17+W17+Q17</f>
        <v>0</v>
      </c>
      <c r="P17" s="9"/>
      <c r="Q17" s="9"/>
      <c r="R17" s="9"/>
      <c r="S17" s="9"/>
      <c r="T17" s="9"/>
      <c r="U17" s="9"/>
      <c r="V17" s="9"/>
      <c r="W17" s="9"/>
      <c r="X17" s="10">
        <f>C17+D17-K17-O17</f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1"/>
      <c r="AO17" s="11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46" customFormat="1" ht="66">
      <c r="A18" s="41" t="s">
        <v>54</v>
      </c>
      <c r="B18" s="17" t="s">
        <v>89</v>
      </c>
      <c r="C18" s="9"/>
      <c r="D18" s="10">
        <f>E18+F18+I18+G18+H18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>P18+R18+S18+T18+U18+V18+W18+Q18</f>
        <v>0</v>
      </c>
      <c r="P18" s="9"/>
      <c r="Q18" s="9"/>
      <c r="R18" s="9"/>
      <c r="S18" s="9"/>
      <c r="T18" s="9"/>
      <c r="U18" s="9"/>
      <c r="V18" s="9"/>
      <c r="W18" s="9"/>
      <c r="X18" s="10">
        <f>C18+D18-K18-O18</f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1"/>
      <c r="AO18" s="11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</row>
    <row r="19" spans="1:55" s="46" customFormat="1" ht="33">
      <c r="A19" s="41" t="s">
        <v>55</v>
      </c>
      <c r="B19" s="17" t="s">
        <v>90</v>
      </c>
      <c r="C19" s="65"/>
      <c r="D19" s="10">
        <f>E19+F19+I19+G19+H19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0">
        <f>P19+R19+S19+T19+U19+V19+W19+Q19</f>
        <v>0</v>
      </c>
      <c r="P19" s="65"/>
      <c r="Q19" s="65"/>
      <c r="R19" s="65"/>
      <c r="S19" s="65"/>
      <c r="T19" s="65"/>
      <c r="U19" s="65"/>
      <c r="V19" s="65"/>
      <c r="W19" s="65"/>
      <c r="X19" s="10">
        <f>C19+D19-K19-O19</f>
        <v>0</v>
      </c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55" s="24" customFormat="1" ht="39">
      <c r="A20" s="26" t="s">
        <v>11</v>
      </c>
      <c r="B20" s="37" t="s">
        <v>57</v>
      </c>
      <c r="C20" s="27">
        <f>SUM(C21:C22)</f>
        <v>0</v>
      </c>
      <c r="D20" s="27">
        <f aca="true" t="shared" si="4" ref="D20:AO20">SUM(D21:D22)</f>
        <v>0</v>
      </c>
      <c r="E20" s="27">
        <f t="shared" si="4"/>
        <v>0</v>
      </c>
      <c r="F20" s="27">
        <f t="shared" si="4"/>
        <v>0</v>
      </c>
      <c r="G20" s="27">
        <f t="shared" si="4"/>
        <v>0</v>
      </c>
      <c r="H20" s="27">
        <f t="shared" si="4"/>
        <v>0</v>
      </c>
      <c r="I20" s="27">
        <f t="shared" si="4"/>
        <v>0</v>
      </c>
      <c r="J20" s="27">
        <f t="shared" si="4"/>
        <v>0</v>
      </c>
      <c r="K20" s="27">
        <f t="shared" si="4"/>
        <v>0</v>
      </c>
      <c r="L20" s="27">
        <f t="shared" si="4"/>
        <v>0</v>
      </c>
      <c r="M20" s="27">
        <f t="shared" si="4"/>
        <v>0</v>
      </c>
      <c r="N20" s="27">
        <f t="shared" si="4"/>
        <v>0</v>
      </c>
      <c r="O20" s="27">
        <f t="shared" si="4"/>
        <v>0</v>
      </c>
      <c r="P20" s="27">
        <f t="shared" si="4"/>
        <v>0</v>
      </c>
      <c r="Q20" s="27">
        <f t="shared" si="4"/>
        <v>0</v>
      </c>
      <c r="R20" s="27">
        <f t="shared" si="4"/>
        <v>0</v>
      </c>
      <c r="S20" s="27">
        <f t="shared" si="4"/>
        <v>0</v>
      </c>
      <c r="T20" s="27">
        <f t="shared" si="4"/>
        <v>0</v>
      </c>
      <c r="U20" s="27">
        <f t="shared" si="4"/>
        <v>0</v>
      </c>
      <c r="V20" s="27">
        <f t="shared" si="4"/>
        <v>0</v>
      </c>
      <c r="W20" s="27">
        <f t="shared" si="4"/>
        <v>0</v>
      </c>
      <c r="X20" s="27">
        <f t="shared" si="4"/>
        <v>0</v>
      </c>
      <c r="Y20" s="27">
        <f t="shared" si="4"/>
        <v>0</v>
      </c>
      <c r="Z20" s="27">
        <f t="shared" si="4"/>
        <v>0</v>
      </c>
      <c r="AA20" s="27">
        <f t="shared" si="4"/>
        <v>0</v>
      </c>
      <c r="AB20" s="27">
        <f t="shared" si="4"/>
        <v>0</v>
      </c>
      <c r="AC20" s="27">
        <f t="shared" si="4"/>
        <v>0</v>
      </c>
      <c r="AD20" s="27">
        <f t="shared" si="4"/>
        <v>0</v>
      </c>
      <c r="AE20" s="27">
        <f t="shared" si="4"/>
        <v>0</v>
      </c>
      <c r="AF20" s="27">
        <f t="shared" si="4"/>
        <v>0</v>
      </c>
      <c r="AG20" s="27">
        <f t="shared" si="4"/>
        <v>0</v>
      </c>
      <c r="AH20" s="27">
        <f t="shared" si="4"/>
        <v>0</v>
      </c>
      <c r="AI20" s="27">
        <f t="shared" si="4"/>
        <v>0</v>
      </c>
      <c r="AJ20" s="27">
        <f t="shared" si="4"/>
        <v>0</v>
      </c>
      <c r="AK20" s="27">
        <f t="shared" si="4"/>
        <v>0</v>
      </c>
      <c r="AL20" s="27">
        <f t="shared" si="4"/>
        <v>0</v>
      </c>
      <c r="AM20" s="27">
        <f t="shared" si="4"/>
        <v>0</v>
      </c>
      <c r="AN20" s="27">
        <f t="shared" si="4"/>
        <v>0</v>
      </c>
      <c r="AO20" s="27">
        <f t="shared" si="4"/>
        <v>0</v>
      </c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13" customFormat="1" ht="37.5">
      <c r="A21" s="18" t="s">
        <v>43</v>
      </c>
      <c r="B21" s="38" t="s">
        <v>47</v>
      </c>
      <c r="C21" s="9"/>
      <c r="D21" s="7">
        <f>E21+F21+I21+G21+H21</f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f>P21+R21+S21+T21+U21+V21+W21+Q21</f>
        <v>0</v>
      </c>
      <c r="P21" s="9"/>
      <c r="Q21" s="9"/>
      <c r="R21" s="9"/>
      <c r="S21" s="9"/>
      <c r="T21" s="9"/>
      <c r="U21" s="9"/>
      <c r="V21" s="9"/>
      <c r="W21" s="9"/>
      <c r="X21" s="7">
        <f>C21+D21-K21-O21</f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56.25">
      <c r="A22" s="18" t="s">
        <v>44</v>
      </c>
      <c r="B22" s="38" t="s">
        <v>48</v>
      </c>
      <c r="C22" s="9"/>
      <c r="D22" s="7">
        <f>E22+F22+I22+G22+H22</f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f>P22+R22+S22+T22+U22+V22+W22+Q22</f>
        <v>0</v>
      </c>
      <c r="P22" s="9"/>
      <c r="Q22" s="9"/>
      <c r="R22" s="9"/>
      <c r="S22" s="9"/>
      <c r="T22" s="9"/>
      <c r="U22" s="9"/>
      <c r="V22" s="9"/>
      <c r="W22" s="9"/>
      <c r="X22" s="7">
        <f>C22+D22-K22-O22</f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32" customFormat="1" ht="51.75">
      <c r="A23" s="28" t="s">
        <v>12</v>
      </c>
      <c r="B23" s="25" t="s">
        <v>49</v>
      </c>
      <c r="C23" s="29">
        <v>85</v>
      </c>
      <c r="D23" s="15">
        <f>E23+F23+I23+G23+H23</f>
        <v>20</v>
      </c>
      <c r="E23" s="29">
        <v>20</v>
      </c>
      <c r="F23" s="29"/>
      <c r="G23" s="29"/>
      <c r="H23" s="29"/>
      <c r="I23" s="29"/>
      <c r="J23" s="29"/>
      <c r="K23" s="29">
        <v>20</v>
      </c>
      <c r="L23" s="29">
        <v>20</v>
      </c>
      <c r="M23" s="29"/>
      <c r="N23" s="29"/>
      <c r="O23" s="15">
        <f>P23+R23+S23+T23+U23+V23+W23+Q23</f>
        <v>8</v>
      </c>
      <c r="P23" s="29"/>
      <c r="Q23" s="29">
        <v>2</v>
      </c>
      <c r="R23" s="29"/>
      <c r="S23" s="29"/>
      <c r="T23" s="29">
        <v>6</v>
      </c>
      <c r="U23" s="29"/>
      <c r="V23" s="29"/>
      <c r="W23" s="29"/>
      <c r="X23" s="15">
        <f>C23+D23-K23-O23</f>
        <v>77</v>
      </c>
      <c r="Y23" s="29"/>
      <c r="Z23" s="29">
        <v>77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>
        <v>3</v>
      </c>
      <c r="AM23" s="29"/>
      <c r="AN23" s="30"/>
      <c r="AO23" s="30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</row>
    <row r="24" spans="1:55" s="13" customFormat="1" ht="33">
      <c r="A24" s="14">
        <v>2</v>
      </c>
      <c r="B24" s="8" t="s">
        <v>14</v>
      </c>
      <c r="C24" s="9"/>
      <c r="D24" s="10">
        <f>E24+F24+I24+G24+H24</f>
        <v>20</v>
      </c>
      <c r="E24" s="9">
        <v>20</v>
      </c>
      <c r="F24" s="9"/>
      <c r="G24" s="9"/>
      <c r="H24" s="9"/>
      <c r="I24" s="9"/>
      <c r="J24" s="9"/>
      <c r="K24" s="9">
        <v>20</v>
      </c>
      <c r="L24" s="9">
        <v>20</v>
      </c>
      <c r="M24" s="9"/>
      <c r="N24" s="9"/>
      <c r="O24" s="10">
        <f>P24+R24+S24+T24+U24+V24+W24+Q24</f>
        <v>0</v>
      </c>
      <c r="P24" s="9"/>
      <c r="Q24" s="9"/>
      <c r="R24" s="9"/>
      <c r="S24" s="9"/>
      <c r="T24" s="9"/>
      <c r="U24" s="9"/>
      <c r="V24" s="9"/>
      <c r="W24" s="9"/>
      <c r="X24" s="10">
        <f>C24+D24-K24-O24</f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6"/>
      <c r="AM24" s="16"/>
      <c r="AN24" s="11"/>
      <c r="AO24" s="11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6" customFormat="1" ht="56.25">
      <c r="A25" s="22">
        <v>3</v>
      </c>
      <c r="B25" s="33" t="s">
        <v>59</v>
      </c>
      <c r="C25" s="27">
        <f>C37+C26+C34+C41+C45</f>
        <v>464</v>
      </c>
      <c r="D25" s="27">
        <f aca="true" t="shared" si="5" ref="D25:AO25">D37+D26+D34+D41+D45</f>
        <v>180</v>
      </c>
      <c r="E25" s="27">
        <f t="shared" si="5"/>
        <v>177</v>
      </c>
      <c r="F25" s="27">
        <f t="shared" si="5"/>
        <v>0</v>
      </c>
      <c r="G25" s="27">
        <f t="shared" si="5"/>
        <v>1</v>
      </c>
      <c r="H25" s="27">
        <f t="shared" si="5"/>
        <v>2</v>
      </c>
      <c r="I25" s="27">
        <f t="shared" si="5"/>
        <v>0</v>
      </c>
      <c r="J25" s="27">
        <f>J37+J26+J34+J41+J45</f>
        <v>0</v>
      </c>
      <c r="K25" s="27">
        <f t="shared" si="5"/>
        <v>150</v>
      </c>
      <c r="L25" s="27">
        <f t="shared" si="5"/>
        <v>128</v>
      </c>
      <c r="M25" s="27">
        <f t="shared" si="5"/>
        <v>0</v>
      </c>
      <c r="N25" s="27">
        <f>N37+N26+N34+N41+N45</f>
        <v>0</v>
      </c>
      <c r="O25" s="27">
        <f t="shared" si="5"/>
        <v>54</v>
      </c>
      <c r="P25" s="27">
        <f t="shared" si="5"/>
        <v>18</v>
      </c>
      <c r="Q25" s="27">
        <f t="shared" si="5"/>
        <v>4</v>
      </c>
      <c r="R25" s="27">
        <f t="shared" si="5"/>
        <v>0</v>
      </c>
      <c r="S25" s="27">
        <f t="shared" si="5"/>
        <v>0</v>
      </c>
      <c r="T25" s="27">
        <f t="shared" si="5"/>
        <v>24</v>
      </c>
      <c r="U25" s="27">
        <f t="shared" si="5"/>
        <v>0</v>
      </c>
      <c r="V25" s="27">
        <f t="shared" si="5"/>
        <v>0</v>
      </c>
      <c r="W25" s="27">
        <f t="shared" si="5"/>
        <v>8</v>
      </c>
      <c r="X25" s="27">
        <f t="shared" si="5"/>
        <v>440</v>
      </c>
      <c r="Y25" s="27">
        <f t="shared" si="5"/>
        <v>218</v>
      </c>
      <c r="Z25" s="27">
        <f t="shared" si="5"/>
        <v>343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1</v>
      </c>
      <c r="AF25" s="27">
        <f t="shared" si="5"/>
        <v>2</v>
      </c>
      <c r="AG25" s="27">
        <f t="shared" si="5"/>
        <v>0</v>
      </c>
      <c r="AH25" s="27">
        <f t="shared" si="5"/>
        <v>6</v>
      </c>
      <c r="AI25" s="27">
        <f t="shared" si="5"/>
        <v>21</v>
      </c>
      <c r="AJ25" s="27">
        <f t="shared" si="5"/>
        <v>0</v>
      </c>
      <c r="AK25" s="27">
        <f t="shared" si="5"/>
        <v>0</v>
      </c>
      <c r="AL25" s="27">
        <f t="shared" si="5"/>
        <v>8</v>
      </c>
      <c r="AM25" s="27">
        <f t="shared" si="5"/>
        <v>0</v>
      </c>
      <c r="AN25" s="27">
        <f t="shared" si="5"/>
        <v>0</v>
      </c>
      <c r="AO25" s="27">
        <f t="shared" si="5"/>
        <v>0</v>
      </c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s="52" customFormat="1" ht="19.5">
      <c r="A26" s="53" t="s">
        <v>58</v>
      </c>
      <c r="B26" s="37" t="s">
        <v>50</v>
      </c>
      <c r="C26" s="50">
        <f>C27+C30+C33</f>
        <v>239</v>
      </c>
      <c r="D26" s="50">
        <f aca="true" t="shared" si="6" ref="D26:AO26">D27+D30+D33</f>
        <v>83</v>
      </c>
      <c r="E26" s="50">
        <f t="shared" si="6"/>
        <v>82</v>
      </c>
      <c r="F26" s="50">
        <f t="shared" si="6"/>
        <v>0</v>
      </c>
      <c r="G26" s="50">
        <f t="shared" si="6"/>
        <v>1</v>
      </c>
      <c r="H26" s="50">
        <f t="shared" si="6"/>
        <v>0</v>
      </c>
      <c r="I26" s="50">
        <f t="shared" si="6"/>
        <v>0</v>
      </c>
      <c r="J26" s="50">
        <f>J27+J30+J33</f>
        <v>0</v>
      </c>
      <c r="K26" s="50">
        <f t="shared" si="6"/>
        <v>56</v>
      </c>
      <c r="L26" s="50">
        <f t="shared" si="6"/>
        <v>47</v>
      </c>
      <c r="M26" s="50">
        <f t="shared" si="6"/>
        <v>0</v>
      </c>
      <c r="N26" s="50">
        <f>N27+N30+N33</f>
        <v>0</v>
      </c>
      <c r="O26" s="50">
        <f t="shared" si="6"/>
        <v>41</v>
      </c>
      <c r="P26" s="50">
        <f t="shared" si="6"/>
        <v>18</v>
      </c>
      <c r="Q26" s="50">
        <f t="shared" si="6"/>
        <v>4</v>
      </c>
      <c r="R26" s="50">
        <f t="shared" si="6"/>
        <v>0</v>
      </c>
      <c r="S26" s="50">
        <f t="shared" si="6"/>
        <v>0</v>
      </c>
      <c r="T26" s="50">
        <f t="shared" si="6"/>
        <v>17</v>
      </c>
      <c r="U26" s="50">
        <f t="shared" si="6"/>
        <v>0</v>
      </c>
      <c r="V26" s="50">
        <f t="shared" si="6"/>
        <v>0</v>
      </c>
      <c r="W26" s="50">
        <f t="shared" si="6"/>
        <v>2</v>
      </c>
      <c r="X26" s="50">
        <f t="shared" si="6"/>
        <v>225</v>
      </c>
      <c r="Y26" s="50">
        <f t="shared" si="6"/>
        <v>142</v>
      </c>
      <c r="Z26" s="50">
        <f t="shared" si="6"/>
        <v>165</v>
      </c>
      <c r="AA26" s="50">
        <f t="shared" si="6"/>
        <v>0</v>
      </c>
      <c r="AB26" s="50">
        <f t="shared" si="6"/>
        <v>0</v>
      </c>
      <c r="AC26" s="50">
        <f t="shared" si="6"/>
        <v>0</v>
      </c>
      <c r="AD26" s="50">
        <f t="shared" si="6"/>
        <v>0</v>
      </c>
      <c r="AE26" s="50">
        <f t="shared" si="6"/>
        <v>1</v>
      </c>
      <c r="AF26" s="50">
        <f t="shared" si="6"/>
        <v>2</v>
      </c>
      <c r="AG26" s="50">
        <f t="shared" si="6"/>
        <v>0</v>
      </c>
      <c r="AH26" s="50">
        <f t="shared" si="6"/>
        <v>6</v>
      </c>
      <c r="AI26" s="50">
        <f t="shared" si="6"/>
        <v>21</v>
      </c>
      <c r="AJ26" s="50">
        <f t="shared" si="6"/>
        <v>0</v>
      </c>
      <c r="AK26" s="50">
        <f t="shared" si="6"/>
        <v>0</v>
      </c>
      <c r="AL26" s="50">
        <f t="shared" si="6"/>
        <v>4</v>
      </c>
      <c r="AM26" s="50">
        <f t="shared" si="6"/>
        <v>0</v>
      </c>
      <c r="AN26" s="50">
        <f t="shared" si="6"/>
        <v>0</v>
      </c>
      <c r="AO26" s="50">
        <f t="shared" si="6"/>
        <v>0</v>
      </c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</row>
    <row r="27" spans="1:55" s="46" customFormat="1" ht="38.25" customHeight="1">
      <c r="A27" s="41" t="s">
        <v>60</v>
      </c>
      <c r="B27" s="40" t="s">
        <v>47</v>
      </c>
      <c r="C27" s="43">
        <f>SUM(C28:C29)</f>
        <v>239</v>
      </c>
      <c r="D27" s="43">
        <f aca="true" t="shared" si="7" ref="D27:AO27">SUM(D28:D29)</f>
        <v>83</v>
      </c>
      <c r="E27" s="43">
        <f t="shared" si="7"/>
        <v>82</v>
      </c>
      <c r="F27" s="43">
        <f t="shared" si="7"/>
        <v>0</v>
      </c>
      <c r="G27" s="43">
        <f t="shared" si="7"/>
        <v>1</v>
      </c>
      <c r="H27" s="43">
        <f t="shared" si="7"/>
        <v>0</v>
      </c>
      <c r="I27" s="43">
        <f t="shared" si="7"/>
        <v>0</v>
      </c>
      <c r="J27" s="43">
        <f>SUM(J28:J29)</f>
        <v>0</v>
      </c>
      <c r="K27" s="43">
        <f t="shared" si="7"/>
        <v>56</v>
      </c>
      <c r="L27" s="43">
        <f t="shared" si="7"/>
        <v>47</v>
      </c>
      <c r="M27" s="43">
        <f t="shared" si="7"/>
        <v>0</v>
      </c>
      <c r="N27" s="43">
        <f>SUM(N28:N29)</f>
        <v>0</v>
      </c>
      <c r="O27" s="43">
        <f t="shared" si="7"/>
        <v>41</v>
      </c>
      <c r="P27" s="43">
        <f t="shared" si="7"/>
        <v>18</v>
      </c>
      <c r="Q27" s="43">
        <f t="shared" si="7"/>
        <v>4</v>
      </c>
      <c r="R27" s="43">
        <f t="shared" si="7"/>
        <v>0</v>
      </c>
      <c r="S27" s="43">
        <f t="shared" si="7"/>
        <v>0</v>
      </c>
      <c r="T27" s="43">
        <f t="shared" si="7"/>
        <v>17</v>
      </c>
      <c r="U27" s="43">
        <f t="shared" si="7"/>
        <v>0</v>
      </c>
      <c r="V27" s="43">
        <f t="shared" si="7"/>
        <v>0</v>
      </c>
      <c r="W27" s="43">
        <f t="shared" si="7"/>
        <v>2</v>
      </c>
      <c r="X27" s="43">
        <f t="shared" si="7"/>
        <v>225</v>
      </c>
      <c r="Y27" s="43">
        <f t="shared" si="7"/>
        <v>142</v>
      </c>
      <c r="Z27" s="43">
        <f t="shared" si="7"/>
        <v>165</v>
      </c>
      <c r="AA27" s="43">
        <f t="shared" si="7"/>
        <v>0</v>
      </c>
      <c r="AB27" s="43">
        <f t="shared" si="7"/>
        <v>0</v>
      </c>
      <c r="AC27" s="43">
        <f t="shared" si="7"/>
        <v>0</v>
      </c>
      <c r="AD27" s="43">
        <f t="shared" si="7"/>
        <v>0</v>
      </c>
      <c r="AE27" s="43">
        <f t="shared" si="7"/>
        <v>1</v>
      </c>
      <c r="AF27" s="43">
        <f t="shared" si="7"/>
        <v>2</v>
      </c>
      <c r="AG27" s="43">
        <f t="shared" si="7"/>
        <v>0</v>
      </c>
      <c r="AH27" s="43">
        <f t="shared" si="7"/>
        <v>6</v>
      </c>
      <c r="AI27" s="43">
        <f t="shared" si="7"/>
        <v>21</v>
      </c>
      <c r="AJ27" s="43">
        <f t="shared" si="7"/>
        <v>0</v>
      </c>
      <c r="AK27" s="43">
        <f t="shared" si="7"/>
        <v>0</v>
      </c>
      <c r="AL27" s="43">
        <f t="shared" si="7"/>
        <v>4</v>
      </c>
      <c r="AM27" s="43">
        <f t="shared" si="7"/>
        <v>0</v>
      </c>
      <c r="AN27" s="43">
        <f t="shared" si="7"/>
        <v>0</v>
      </c>
      <c r="AO27" s="43">
        <f t="shared" si="7"/>
        <v>0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s="13" customFormat="1" ht="33">
      <c r="A28" s="18" t="s">
        <v>64</v>
      </c>
      <c r="B28" s="8" t="s">
        <v>45</v>
      </c>
      <c r="C28" s="9">
        <v>219</v>
      </c>
      <c r="D28" s="10">
        <f>E28+F28+I28+G28+H28</f>
        <v>64</v>
      </c>
      <c r="E28" s="9">
        <v>63</v>
      </c>
      <c r="F28" s="9"/>
      <c r="G28" s="9">
        <v>1</v>
      </c>
      <c r="H28" s="9"/>
      <c r="I28" s="9"/>
      <c r="J28" s="9"/>
      <c r="K28" s="9">
        <v>55</v>
      </c>
      <c r="L28" s="9">
        <v>46</v>
      </c>
      <c r="M28" s="9"/>
      <c r="N28" s="9"/>
      <c r="O28" s="10">
        <f>P28+R28+S28+T28+U28+V28+W28+Q28</f>
        <v>30</v>
      </c>
      <c r="P28" s="9">
        <v>12</v>
      </c>
      <c r="Q28" s="9">
        <v>2</v>
      </c>
      <c r="R28" s="9"/>
      <c r="S28" s="9"/>
      <c r="T28" s="9">
        <v>14</v>
      </c>
      <c r="U28" s="9"/>
      <c r="V28" s="9"/>
      <c r="W28" s="9">
        <v>2</v>
      </c>
      <c r="X28" s="10">
        <f>C28+D28-K28-O28</f>
        <v>198</v>
      </c>
      <c r="Y28" s="9">
        <v>136</v>
      </c>
      <c r="Z28" s="9">
        <v>143</v>
      </c>
      <c r="AA28" s="9"/>
      <c r="AB28" s="9"/>
      <c r="AC28" s="9"/>
      <c r="AD28" s="9"/>
      <c r="AE28" s="9">
        <v>1</v>
      </c>
      <c r="AF28" s="9">
        <v>2</v>
      </c>
      <c r="AG28" s="9"/>
      <c r="AH28" s="9">
        <v>6</v>
      </c>
      <c r="AI28" s="9">
        <v>21</v>
      </c>
      <c r="AJ28" s="9"/>
      <c r="AK28" s="9"/>
      <c r="AL28" s="16">
        <v>4</v>
      </c>
      <c r="AM28" s="16"/>
      <c r="AN28" s="11"/>
      <c r="AO28" s="11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33">
      <c r="A29" s="18" t="s">
        <v>65</v>
      </c>
      <c r="B29" s="8" t="s">
        <v>46</v>
      </c>
      <c r="C29" s="9">
        <v>20</v>
      </c>
      <c r="D29" s="10">
        <f aca="true" t="shared" si="8" ref="D29:D43">E29+F29+I29+G29+H29</f>
        <v>19</v>
      </c>
      <c r="E29" s="9">
        <v>19</v>
      </c>
      <c r="F29" s="9"/>
      <c r="G29" s="9"/>
      <c r="H29" s="9"/>
      <c r="I29" s="9"/>
      <c r="J29" s="9"/>
      <c r="K29" s="9">
        <v>1</v>
      </c>
      <c r="L29" s="9">
        <v>1</v>
      </c>
      <c r="M29" s="9"/>
      <c r="N29" s="9"/>
      <c r="O29" s="10">
        <f>P29+R29+S29+T29+U29+V29+W29+Q29</f>
        <v>11</v>
      </c>
      <c r="P29" s="9">
        <v>6</v>
      </c>
      <c r="Q29" s="9">
        <v>2</v>
      </c>
      <c r="R29" s="9"/>
      <c r="S29" s="9"/>
      <c r="T29" s="9">
        <v>3</v>
      </c>
      <c r="U29" s="9"/>
      <c r="V29" s="9"/>
      <c r="W29" s="9"/>
      <c r="X29" s="10">
        <f>C29+D29-K29-O29</f>
        <v>27</v>
      </c>
      <c r="Y29" s="9">
        <v>6</v>
      </c>
      <c r="Z29" s="9">
        <v>22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1"/>
      <c r="AO29" s="11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56.25">
      <c r="A30" s="18" t="s">
        <v>61</v>
      </c>
      <c r="B30" s="40" t="s">
        <v>48</v>
      </c>
      <c r="C30" s="43">
        <f>SUM(C31:C32)</f>
        <v>0</v>
      </c>
      <c r="D30" s="43">
        <f aca="true" t="shared" si="9" ref="D30:AO30">SUM(D31:D32)</f>
        <v>0</v>
      </c>
      <c r="E30" s="43">
        <f t="shared" si="9"/>
        <v>0</v>
      </c>
      <c r="F30" s="43">
        <f t="shared" si="9"/>
        <v>0</v>
      </c>
      <c r="G30" s="43">
        <f t="shared" si="9"/>
        <v>0</v>
      </c>
      <c r="H30" s="43">
        <f t="shared" si="9"/>
        <v>0</v>
      </c>
      <c r="I30" s="43">
        <f t="shared" si="9"/>
        <v>0</v>
      </c>
      <c r="J30" s="43">
        <f t="shared" si="9"/>
        <v>0</v>
      </c>
      <c r="K30" s="43">
        <f t="shared" si="9"/>
        <v>0</v>
      </c>
      <c r="L30" s="43">
        <f t="shared" si="9"/>
        <v>0</v>
      </c>
      <c r="M30" s="43">
        <f t="shared" si="9"/>
        <v>0</v>
      </c>
      <c r="N30" s="43">
        <f t="shared" si="9"/>
        <v>0</v>
      </c>
      <c r="O30" s="43">
        <f t="shared" si="9"/>
        <v>0</v>
      </c>
      <c r="P30" s="43">
        <f t="shared" si="9"/>
        <v>0</v>
      </c>
      <c r="Q30" s="43">
        <f t="shared" si="9"/>
        <v>0</v>
      </c>
      <c r="R30" s="43">
        <f t="shared" si="9"/>
        <v>0</v>
      </c>
      <c r="S30" s="43">
        <f t="shared" si="9"/>
        <v>0</v>
      </c>
      <c r="T30" s="43">
        <f t="shared" si="9"/>
        <v>0</v>
      </c>
      <c r="U30" s="43">
        <f t="shared" si="9"/>
        <v>0</v>
      </c>
      <c r="V30" s="43">
        <f t="shared" si="9"/>
        <v>0</v>
      </c>
      <c r="W30" s="43">
        <f t="shared" si="9"/>
        <v>0</v>
      </c>
      <c r="X30" s="43">
        <f t="shared" si="9"/>
        <v>0</v>
      </c>
      <c r="Y30" s="43">
        <f t="shared" si="9"/>
        <v>0</v>
      </c>
      <c r="Z30" s="43">
        <f t="shared" si="9"/>
        <v>0</v>
      </c>
      <c r="AA30" s="43">
        <f t="shared" si="9"/>
        <v>0</v>
      </c>
      <c r="AB30" s="43">
        <f t="shared" si="9"/>
        <v>0</v>
      </c>
      <c r="AC30" s="43">
        <f t="shared" si="9"/>
        <v>0</v>
      </c>
      <c r="AD30" s="43">
        <f t="shared" si="9"/>
        <v>0</v>
      </c>
      <c r="AE30" s="43">
        <f t="shared" si="9"/>
        <v>0</v>
      </c>
      <c r="AF30" s="43">
        <f t="shared" si="9"/>
        <v>0</v>
      </c>
      <c r="AG30" s="43">
        <f t="shared" si="9"/>
        <v>0</v>
      </c>
      <c r="AH30" s="43">
        <f t="shared" si="9"/>
        <v>0</v>
      </c>
      <c r="AI30" s="43">
        <f t="shared" si="9"/>
        <v>0</v>
      </c>
      <c r="AJ30" s="43">
        <f t="shared" si="9"/>
        <v>0</v>
      </c>
      <c r="AK30" s="43">
        <f t="shared" si="9"/>
        <v>0</v>
      </c>
      <c r="AL30" s="43">
        <f t="shared" si="9"/>
        <v>0</v>
      </c>
      <c r="AM30" s="43">
        <f t="shared" si="9"/>
        <v>0</v>
      </c>
      <c r="AN30" s="43">
        <f t="shared" si="9"/>
        <v>0</v>
      </c>
      <c r="AO30" s="43">
        <f t="shared" si="9"/>
        <v>0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33">
      <c r="A31" s="18" t="s">
        <v>66</v>
      </c>
      <c r="B31" s="8" t="s">
        <v>45</v>
      </c>
      <c r="C31" s="9"/>
      <c r="D31" s="10">
        <f t="shared" si="8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10">
        <f>P31+R31+S31+T31+U31+V31+W31+Q31</f>
        <v>0</v>
      </c>
      <c r="P31" s="9"/>
      <c r="Q31" s="9"/>
      <c r="R31" s="9"/>
      <c r="S31" s="9"/>
      <c r="T31" s="9"/>
      <c r="U31" s="9"/>
      <c r="V31" s="9"/>
      <c r="W31" s="9"/>
      <c r="X31" s="10">
        <f>C31+D31-K31-O31</f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1"/>
      <c r="AO31" s="11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33">
      <c r="A32" s="18" t="s">
        <v>67</v>
      </c>
      <c r="B32" s="8" t="s">
        <v>46</v>
      </c>
      <c r="C32" s="9"/>
      <c r="D32" s="10">
        <f t="shared" si="8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f>P32+R32+S32+T32+U32+V32+W32+Q32</f>
        <v>0</v>
      </c>
      <c r="P32" s="9"/>
      <c r="Q32" s="9"/>
      <c r="R32" s="9"/>
      <c r="S32" s="9"/>
      <c r="T32" s="9"/>
      <c r="U32" s="9"/>
      <c r="V32" s="9"/>
      <c r="W32" s="9"/>
      <c r="X32" s="10">
        <f>C32+D32-K32-O32</f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1"/>
      <c r="AO32" s="11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46" customFormat="1" ht="66">
      <c r="A33" s="41" t="s">
        <v>62</v>
      </c>
      <c r="B33" s="17" t="s">
        <v>89</v>
      </c>
      <c r="C33" s="42"/>
      <c r="D33" s="10">
        <f t="shared" si="8"/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0">
        <f>P33+R33+S33+T33+U33+V33+W33+Q33</f>
        <v>0</v>
      </c>
      <c r="P33" s="42"/>
      <c r="Q33" s="42"/>
      <c r="R33" s="42"/>
      <c r="S33" s="42"/>
      <c r="T33" s="42"/>
      <c r="U33" s="42"/>
      <c r="V33" s="42"/>
      <c r="W33" s="42"/>
      <c r="X33" s="10">
        <f>C33+D33-K33-O33</f>
        <v>0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4"/>
      <c r="AO33" s="44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1:55" s="6" customFormat="1" ht="39">
      <c r="A34" s="53" t="s">
        <v>63</v>
      </c>
      <c r="B34" s="37" t="s">
        <v>82</v>
      </c>
      <c r="C34" s="50">
        <f>SUM(C35:C36)</f>
        <v>79</v>
      </c>
      <c r="D34" s="50">
        <f aca="true" t="shared" si="10" ref="D34:AO34">SUM(D35:D36)</f>
        <v>10</v>
      </c>
      <c r="E34" s="50">
        <f t="shared" si="10"/>
        <v>8</v>
      </c>
      <c r="F34" s="50">
        <f t="shared" si="10"/>
        <v>0</v>
      </c>
      <c r="G34" s="50">
        <f t="shared" si="10"/>
        <v>0</v>
      </c>
      <c r="H34" s="50">
        <f t="shared" si="10"/>
        <v>2</v>
      </c>
      <c r="I34" s="50">
        <f t="shared" si="10"/>
        <v>0</v>
      </c>
      <c r="J34" s="50">
        <f t="shared" si="10"/>
        <v>0</v>
      </c>
      <c r="K34" s="50">
        <f t="shared" si="10"/>
        <v>17</v>
      </c>
      <c r="L34" s="50">
        <f t="shared" si="10"/>
        <v>12</v>
      </c>
      <c r="M34" s="50">
        <f t="shared" si="10"/>
        <v>0</v>
      </c>
      <c r="N34" s="50">
        <f t="shared" si="10"/>
        <v>0</v>
      </c>
      <c r="O34" s="50">
        <f t="shared" si="10"/>
        <v>13</v>
      </c>
      <c r="P34" s="50">
        <f t="shared" si="10"/>
        <v>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7</v>
      </c>
      <c r="U34" s="50">
        <f t="shared" si="10"/>
        <v>0</v>
      </c>
      <c r="V34" s="50">
        <f t="shared" si="10"/>
        <v>0</v>
      </c>
      <c r="W34" s="50">
        <f t="shared" si="10"/>
        <v>6</v>
      </c>
      <c r="X34" s="50">
        <f t="shared" si="10"/>
        <v>59</v>
      </c>
      <c r="Y34" s="50">
        <f t="shared" si="10"/>
        <v>0</v>
      </c>
      <c r="Z34" s="50">
        <f t="shared" si="10"/>
        <v>41</v>
      </c>
      <c r="AA34" s="50">
        <f t="shared" si="10"/>
        <v>0</v>
      </c>
      <c r="AB34" s="50">
        <f t="shared" si="10"/>
        <v>0</v>
      </c>
      <c r="AC34" s="50">
        <f t="shared" si="10"/>
        <v>0</v>
      </c>
      <c r="AD34" s="50">
        <f t="shared" si="10"/>
        <v>0</v>
      </c>
      <c r="AE34" s="50">
        <f t="shared" si="10"/>
        <v>0</v>
      </c>
      <c r="AF34" s="50">
        <f t="shared" si="10"/>
        <v>0</v>
      </c>
      <c r="AG34" s="50">
        <f t="shared" si="10"/>
        <v>0</v>
      </c>
      <c r="AH34" s="50">
        <f t="shared" si="10"/>
        <v>0</v>
      </c>
      <c r="AI34" s="50">
        <f t="shared" si="10"/>
        <v>0</v>
      </c>
      <c r="AJ34" s="50">
        <f t="shared" si="10"/>
        <v>0</v>
      </c>
      <c r="AK34" s="50">
        <f t="shared" si="10"/>
        <v>0</v>
      </c>
      <c r="AL34" s="50">
        <f t="shared" si="10"/>
        <v>4</v>
      </c>
      <c r="AM34" s="50">
        <f t="shared" si="10"/>
        <v>0</v>
      </c>
      <c r="AN34" s="50">
        <f t="shared" si="10"/>
        <v>0</v>
      </c>
      <c r="AO34" s="50">
        <f t="shared" si="10"/>
        <v>0</v>
      </c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s="13" customFormat="1" ht="37.5">
      <c r="A35" s="18" t="s">
        <v>68</v>
      </c>
      <c r="B35" s="38" t="s">
        <v>47</v>
      </c>
      <c r="C35" s="9">
        <v>79</v>
      </c>
      <c r="D35" s="10">
        <f t="shared" si="8"/>
        <v>10</v>
      </c>
      <c r="E35" s="9">
        <v>8</v>
      </c>
      <c r="F35" s="9"/>
      <c r="G35" s="9"/>
      <c r="H35" s="9">
        <v>2</v>
      </c>
      <c r="I35" s="9"/>
      <c r="J35" s="9"/>
      <c r="K35" s="9">
        <v>17</v>
      </c>
      <c r="L35" s="9">
        <v>12</v>
      </c>
      <c r="M35" s="9"/>
      <c r="N35" s="9"/>
      <c r="O35" s="10">
        <f>P35+R35+S35+T35+U35+V35+W35+Q35</f>
        <v>13</v>
      </c>
      <c r="P35" s="9"/>
      <c r="Q35" s="9"/>
      <c r="R35" s="9"/>
      <c r="S35" s="9"/>
      <c r="T35" s="9">
        <v>7</v>
      </c>
      <c r="U35" s="9"/>
      <c r="V35" s="9"/>
      <c r="W35" s="9">
        <v>6</v>
      </c>
      <c r="X35" s="10">
        <f aca="true" t="shared" si="11" ref="X35:X45">C35+D35-K35-O35</f>
        <v>59</v>
      </c>
      <c r="Y35" s="9"/>
      <c r="Z35" s="9">
        <v>41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>
        <v>4</v>
      </c>
      <c r="AM35" s="9"/>
      <c r="AN35" s="11"/>
      <c r="AO35" s="11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56.25">
      <c r="A36" s="18" t="s">
        <v>69</v>
      </c>
      <c r="B36" s="38" t="s">
        <v>48</v>
      </c>
      <c r="C36" s="9"/>
      <c r="D36" s="10">
        <f t="shared" si="8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10">
        <f>P36+R36+S36+T36+U36+V36+W36+Q36</f>
        <v>0</v>
      </c>
      <c r="P36" s="9"/>
      <c r="Q36" s="9"/>
      <c r="R36" s="9"/>
      <c r="S36" s="9"/>
      <c r="T36" s="9"/>
      <c r="U36" s="9"/>
      <c r="V36" s="9"/>
      <c r="W36" s="9"/>
      <c r="X36" s="10">
        <f t="shared" si="11"/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1"/>
      <c r="AO36" s="11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52" customFormat="1" ht="60.75" customHeight="1">
      <c r="A37" s="53" t="s">
        <v>70</v>
      </c>
      <c r="B37" s="37" t="s">
        <v>71</v>
      </c>
      <c r="C37" s="50">
        <f>SUM(C38:C40)</f>
        <v>146</v>
      </c>
      <c r="D37" s="50">
        <f t="shared" si="8"/>
        <v>87</v>
      </c>
      <c r="E37" s="50">
        <f aca="true" t="shared" si="12" ref="E37:AO37">SUM(E38:E40)</f>
        <v>87</v>
      </c>
      <c r="F37" s="50">
        <f>SUM(F38:F40)</f>
        <v>0</v>
      </c>
      <c r="G37" s="50">
        <f t="shared" si="12"/>
        <v>0</v>
      </c>
      <c r="H37" s="50">
        <f t="shared" si="12"/>
        <v>0</v>
      </c>
      <c r="I37" s="50">
        <f t="shared" si="12"/>
        <v>0</v>
      </c>
      <c r="J37" s="50">
        <f t="shared" si="12"/>
        <v>0</v>
      </c>
      <c r="K37" s="50">
        <f t="shared" si="12"/>
        <v>77</v>
      </c>
      <c r="L37" s="50">
        <f t="shared" si="12"/>
        <v>69</v>
      </c>
      <c r="M37" s="50">
        <f t="shared" si="12"/>
        <v>0</v>
      </c>
      <c r="N37" s="50">
        <f t="shared" si="12"/>
        <v>0</v>
      </c>
      <c r="O37" s="50">
        <f t="shared" si="12"/>
        <v>0</v>
      </c>
      <c r="P37" s="50">
        <f t="shared" si="12"/>
        <v>0</v>
      </c>
      <c r="Q37" s="50">
        <f t="shared" si="12"/>
        <v>0</v>
      </c>
      <c r="R37" s="50">
        <f t="shared" si="12"/>
        <v>0</v>
      </c>
      <c r="S37" s="50">
        <f t="shared" si="12"/>
        <v>0</v>
      </c>
      <c r="T37" s="50">
        <f t="shared" si="12"/>
        <v>0</v>
      </c>
      <c r="U37" s="50">
        <f t="shared" si="12"/>
        <v>0</v>
      </c>
      <c r="V37" s="50">
        <f t="shared" si="12"/>
        <v>0</v>
      </c>
      <c r="W37" s="50">
        <f t="shared" si="12"/>
        <v>0</v>
      </c>
      <c r="X37" s="50">
        <f t="shared" si="11"/>
        <v>156</v>
      </c>
      <c r="Y37" s="50">
        <f t="shared" si="12"/>
        <v>76</v>
      </c>
      <c r="Z37" s="50">
        <f t="shared" si="12"/>
        <v>137</v>
      </c>
      <c r="AA37" s="50">
        <f t="shared" si="12"/>
        <v>0</v>
      </c>
      <c r="AB37" s="50">
        <f t="shared" si="12"/>
        <v>0</v>
      </c>
      <c r="AC37" s="50">
        <f t="shared" si="12"/>
        <v>0</v>
      </c>
      <c r="AD37" s="50">
        <f t="shared" si="12"/>
        <v>0</v>
      </c>
      <c r="AE37" s="50">
        <f t="shared" si="12"/>
        <v>0</v>
      </c>
      <c r="AF37" s="50">
        <f t="shared" si="12"/>
        <v>0</v>
      </c>
      <c r="AG37" s="50">
        <f t="shared" si="12"/>
        <v>0</v>
      </c>
      <c r="AH37" s="50">
        <f t="shared" si="12"/>
        <v>0</v>
      </c>
      <c r="AI37" s="50">
        <f t="shared" si="12"/>
        <v>0</v>
      </c>
      <c r="AJ37" s="50">
        <f t="shared" si="12"/>
        <v>0</v>
      </c>
      <c r="AK37" s="50">
        <f t="shared" si="12"/>
        <v>0</v>
      </c>
      <c r="AL37" s="50">
        <f t="shared" si="12"/>
        <v>0</v>
      </c>
      <c r="AM37" s="50">
        <f t="shared" si="12"/>
        <v>0</v>
      </c>
      <c r="AN37" s="50">
        <f t="shared" si="12"/>
        <v>0</v>
      </c>
      <c r="AO37" s="50">
        <f t="shared" si="12"/>
        <v>0</v>
      </c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</row>
    <row r="38" spans="1:55" s="13" customFormat="1" ht="33">
      <c r="A38" s="18" t="s">
        <v>72</v>
      </c>
      <c r="B38" s="8" t="s">
        <v>15</v>
      </c>
      <c r="C38" s="9">
        <v>146</v>
      </c>
      <c r="D38" s="10">
        <f t="shared" si="8"/>
        <v>87</v>
      </c>
      <c r="E38" s="9">
        <v>87</v>
      </c>
      <c r="F38" s="9"/>
      <c r="G38" s="9"/>
      <c r="H38" s="9"/>
      <c r="I38" s="9"/>
      <c r="J38" s="9"/>
      <c r="K38" s="9">
        <v>77</v>
      </c>
      <c r="L38" s="9">
        <v>69</v>
      </c>
      <c r="M38" s="9"/>
      <c r="N38" s="9"/>
      <c r="O38" s="10">
        <f>P38+R38+S38+T38+U38+V38+W38+Q38</f>
        <v>0</v>
      </c>
      <c r="P38" s="9"/>
      <c r="Q38" s="9"/>
      <c r="R38" s="9"/>
      <c r="S38" s="9"/>
      <c r="T38" s="9"/>
      <c r="U38" s="9"/>
      <c r="V38" s="9"/>
      <c r="W38" s="9"/>
      <c r="X38" s="10">
        <f t="shared" si="11"/>
        <v>156</v>
      </c>
      <c r="Y38" s="9">
        <v>76</v>
      </c>
      <c r="Z38" s="9">
        <v>137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1"/>
      <c r="AO38" s="11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33">
      <c r="A39" s="18" t="s">
        <v>73</v>
      </c>
      <c r="B39" s="8" t="s">
        <v>16</v>
      </c>
      <c r="C39" s="9"/>
      <c r="D39" s="10">
        <f t="shared" si="8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10">
        <f>P39+R39+S39+T39+U39+V39+W39+Q39</f>
        <v>0</v>
      </c>
      <c r="P39" s="9"/>
      <c r="Q39" s="9"/>
      <c r="R39" s="9"/>
      <c r="S39" s="9"/>
      <c r="T39" s="9"/>
      <c r="U39" s="9"/>
      <c r="V39" s="9"/>
      <c r="W39" s="9"/>
      <c r="X39" s="10">
        <f t="shared" si="11"/>
        <v>0</v>
      </c>
      <c r="Y39" s="9"/>
      <c r="Z39" s="9"/>
      <c r="AA39" s="9" t="s">
        <v>104</v>
      </c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1"/>
      <c r="AO39" s="11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7.25">
      <c r="A40" s="18" t="s">
        <v>74</v>
      </c>
      <c r="B40" s="8" t="s">
        <v>17</v>
      </c>
      <c r="C40" s="9"/>
      <c r="D40" s="10">
        <f t="shared" si="8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10">
        <f>P40+R40+S40+T40+U40+V40+W40+Q40</f>
        <v>0</v>
      </c>
      <c r="P40" s="9"/>
      <c r="Q40" s="9"/>
      <c r="R40" s="9"/>
      <c r="S40" s="9"/>
      <c r="T40" s="9"/>
      <c r="U40" s="9"/>
      <c r="V40" s="9"/>
      <c r="W40" s="9"/>
      <c r="X40" s="10">
        <f t="shared" si="11"/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1"/>
      <c r="AO40" s="11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52" customFormat="1" ht="58.5">
      <c r="A41" s="53" t="s">
        <v>75</v>
      </c>
      <c r="B41" s="37" t="s">
        <v>76</v>
      </c>
      <c r="C41" s="50">
        <f>SUM(C42:C44)</f>
        <v>0</v>
      </c>
      <c r="D41" s="50">
        <f t="shared" si="8"/>
        <v>0</v>
      </c>
      <c r="E41" s="50">
        <f>SUM(E42:E44)</f>
        <v>0</v>
      </c>
      <c r="F41" s="50">
        <f>SUM(F42:F44)</f>
        <v>0</v>
      </c>
      <c r="G41" s="50">
        <f aca="true" t="shared" si="13" ref="G41:P41">SUM(G42:G44)</f>
        <v>0</v>
      </c>
      <c r="H41" s="50">
        <f t="shared" si="13"/>
        <v>0</v>
      </c>
      <c r="I41" s="50">
        <f t="shared" si="13"/>
        <v>0</v>
      </c>
      <c r="J41" s="50">
        <f t="shared" si="13"/>
        <v>0</v>
      </c>
      <c r="K41" s="50">
        <f t="shared" si="13"/>
        <v>0</v>
      </c>
      <c r="L41" s="50">
        <f t="shared" si="13"/>
        <v>0</v>
      </c>
      <c r="M41" s="50">
        <f t="shared" si="13"/>
        <v>0</v>
      </c>
      <c r="N41" s="50">
        <f t="shared" si="13"/>
        <v>0</v>
      </c>
      <c r="O41" s="50">
        <f t="shared" si="13"/>
        <v>0</v>
      </c>
      <c r="P41" s="50">
        <f t="shared" si="13"/>
        <v>0</v>
      </c>
      <c r="Q41" s="50">
        <f aca="true" t="shared" si="14" ref="Q41:AO41">SUM(Q42:Q44)</f>
        <v>0</v>
      </c>
      <c r="R41" s="50">
        <f t="shared" si="14"/>
        <v>0</v>
      </c>
      <c r="S41" s="50">
        <f t="shared" si="14"/>
        <v>0</v>
      </c>
      <c r="T41" s="50">
        <f t="shared" si="14"/>
        <v>0</v>
      </c>
      <c r="U41" s="50">
        <f t="shared" si="14"/>
        <v>0</v>
      </c>
      <c r="V41" s="50">
        <f t="shared" si="14"/>
        <v>0</v>
      </c>
      <c r="W41" s="50">
        <f t="shared" si="14"/>
        <v>0</v>
      </c>
      <c r="X41" s="50">
        <f t="shared" si="11"/>
        <v>0</v>
      </c>
      <c r="Y41" s="50">
        <f t="shared" si="14"/>
        <v>0</v>
      </c>
      <c r="Z41" s="50">
        <f t="shared" si="14"/>
        <v>0</v>
      </c>
      <c r="AA41" s="50">
        <f t="shared" si="14"/>
        <v>0</v>
      </c>
      <c r="AB41" s="50">
        <f t="shared" si="14"/>
        <v>0</v>
      </c>
      <c r="AC41" s="50">
        <f t="shared" si="14"/>
        <v>0</v>
      </c>
      <c r="AD41" s="50">
        <f t="shared" si="14"/>
        <v>0</v>
      </c>
      <c r="AE41" s="50">
        <f t="shared" si="14"/>
        <v>0</v>
      </c>
      <c r="AF41" s="50">
        <f t="shared" si="14"/>
        <v>0</v>
      </c>
      <c r="AG41" s="50">
        <f t="shared" si="14"/>
        <v>0</v>
      </c>
      <c r="AH41" s="50">
        <f t="shared" si="14"/>
        <v>0</v>
      </c>
      <c r="AI41" s="50">
        <f t="shared" si="14"/>
        <v>0</v>
      </c>
      <c r="AJ41" s="50">
        <f t="shared" si="14"/>
        <v>0</v>
      </c>
      <c r="AK41" s="50">
        <f t="shared" si="14"/>
        <v>0</v>
      </c>
      <c r="AL41" s="50">
        <f t="shared" si="14"/>
        <v>0</v>
      </c>
      <c r="AM41" s="50">
        <f t="shared" si="14"/>
        <v>0</v>
      </c>
      <c r="AN41" s="50">
        <f t="shared" si="14"/>
        <v>0</v>
      </c>
      <c r="AO41" s="50">
        <f t="shared" si="14"/>
        <v>0</v>
      </c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</row>
    <row r="42" spans="1:55" s="13" customFormat="1" ht="33">
      <c r="A42" s="18" t="s">
        <v>77</v>
      </c>
      <c r="B42" s="8" t="s">
        <v>15</v>
      </c>
      <c r="C42" s="9"/>
      <c r="D42" s="10">
        <f t="shared" si="8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10">
        <f>P42+R42+S42+T42+U42+V42+W42+Q42</f>
        <v>0</v>
      </c>
      <c r="P42" s="9"/>
      <c r="Q42" s="9"/>
      <c r="R42" s="9"/>
      <c r="S42" s="9"/>
      <c r="T42" s="9"/>
      <c r="U42" s="9"/>
      <c r="V42" s="9"/>
      <c r="W42" s="9"/>
      <c r="X42" s="10">
        <f t="shared" si="11"/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1"/>
      <c r="AO42" s="11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33">
      <c r="A43" s="18" t="s">
        <v>78</v>
      </c>
      <c r="B43" s="8" t="s">
        <v>16</v>
      </c>
      <c r="C43" s="9"/>
      <c r="D43" s="10">
        <f t="shared" si="8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10">
        <f>P43+R43+S43+T43+U43+V43+W43+Q43</f>
        <v>0</v>
      </c>
      <c r="P43" s="9"/>
      <c r="Q43" s="9"/>
      <c r="R43" s="9"/>
      <c r="S43" s="9"/>
      <c r="T43" s="9"/>
      <c r="U43" s="9"/>
      <c r="V43" s="9"/>
      <c r="W43" s="9"/>
      <c r="X43" s="10">
        <f t="shared" si="11"/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1"/>
      <c r="AO43" s="11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7.25">
      <c r="A44" s="18" t="s">
        <v>79</v>
      </c>
      <c r="B44" s="8" t="s">
        <v>17</v>
      </c>
      <c r="C44" s="9"/>
      <c r="D44" s="10">
        <f>E44+F44+I44+G44+H44</f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10">
        <f>P44+R44+S44+T44+U44+V44+W44+Q44</f>
        <v>0</v>
      </c>
      <c r="P44" s="9"/>
      <c r="Q44" s="9"/>
      <c r="R44" s="9"/>
      <c r="S44" s="9"/>
      <c r="T44" s="9"/>
      <c r="U44" s="9"/>
      <c r="V44" s="9"/>
      <c r="W44" s="9"/>
      <c r="X44" s="10">
        <f t="shared" si="11"/>
        <v>0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1"/>
      <c r="AO44" s="11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52" customFormat="1" ht="78">
      <c r="A45" s="53" t="s">
        <v>80</v>
      </c>
      <c r="B45" s="37" t="s">
        <v>81</v>
      </c>
      <c r="C45" s="54"/>
      <c r="D45" s="50">
        <f>E45+F45+I45+G45+H45</f>
        <v>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0">
        <f>P45+R45+S45+T45+U45+V45+W45+Q45</f>
        <v>0</v>
      </c>
      <c r="P45" s="54"/>
      <c r="Q45" s="54"/>
      <c r="R45" s="54"/>
      <c r="S45" s="54"/>
      <c r="T45" s="54"/>
      <c r="U45" s="54"/>
      <c r="V45" s="54"/>
      <c r="W45" s="54"/>
      <c r="X45" s="50">
        <f t="shared" si="11"/>
        <v>0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5"/>
      <c r="AO45" s="55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</row>
    <row r="46" spans="1:55" s="60" customFormat="1" ht="19.5">
      <c r="A46" s="56">
        <v>4</v>
      </c>
      <c r="B46" s="57" t="s">
        <v>18</v>
      </c>
      <c r="C46" s="58">
        <f aca="true" t="shared" si="15" ref="C46:M46">C10+C25</f>
        <v>980</v>
      </c>
      <c r="D46" s="58">
        <f t="shared" si="15"/>
        <v>318</v>
      </c>
      <c r="E46" s="58">
        <f t="shared" si="15"/>
        <v>297</v>
      </c>
      <c r="F46" s="58">
        <f t="shared" si="15"/>
        <v>18</v>
      </c>
      <c r="G46" s="58">
        <f t="shared" si="15"/>
        <v>1</v>
      </c>
      <c r="H46" s="58">
        <f t="shared" si="15"/>
        <v>2</v>
      </c>
      <c r="I46" s="58">
        <f t="shared" si="15"/>
        <v>0</v>
      </c>
      <c r="J46" s="58">
        <f t="shared" si="15"/>
        <v>0</v>
      </c>
      <c r="K46" s="58">
        <f t="shared" si="15"/>
        <v>279</v>
      </c>
      <c r="L46" s="58">
        <f t="shared" si="15"/>
        <v>248</v>
      </c>
      <c r="M46" s="58">
        <f t="shared" si="15"/>
        <v>0</v>
      </c>
      <c r="N46" s="58"/>
      <c r="O46" s="58">
        <f aca="true" t="shared" si="16" ref="O46:AO46">O10+O25</f>
        <v>79</v>
      </c>
      <c r="P46" s="58">
        <f t="shared" si="16"/>
        <v>18</v>
      </c>
      <c r="Q46" s="58">
        <f t="shared" si="16"/>
        <v>12</v>
      </c>
      <c r="R46" s="58">
        <f t="shared" si="16"/>
        <v>0</v>
      </c>
      <c r="S46" s="58">
        <f t="shared" si="16"/>
        <v>0</v>
      </c>
      <c r="T46" s="58">
        <f t="shared" si="16"/>
        <v>41</v>
      </c>
      <c r="U46" s="58">
        <f t="shared" si="16"/>
        <v>0</v>
      </c>
      <c r="V46" s="58">
        <f t="shared" si="16"/>
        <v>0</v>
      </c>
      <c r="W46" s="58">
        <f t="shared" si="16"/>
        <v>8</v>
      </c>
      <c r="X46" s="58">
        <f t="shared" si="16"/>
        <v>940</v>
      </c>
      <c r="Y46" s="58">
        <f t="shared" si="16"/>
        <v>381</v>
      </c>
      <c r="Z46" s="58">
        <f t="shared" si="16"/>
        <v>804</v>
      </c>
      <c r="AA46" s="58">
        <f t="shared" si="16"/>
        <v>2</v>
      </c>
      <c r="AB46" s="58">
        <f t="shared" si="16"/>
        <v>2</v>
      </c>
      <c r="AC46" s="58">
        <f t="shared" si="16"/>
        <v>0</v>
      </c>
      <c r="AD46" s="58">
        <f t="shared" si="16"/>
        <v>0</v>
      </c>
      <c r="AE46" s="58">
        <f t="shared" si="16"/>
        <v>6</v>
      </c>
      <c r="AF46" s="58">
        <f t="shared" si="16"/>
        <v>2</v>
      </c>
      <c r="AG46" s="58">
        <f t="shared" si="16"/>
        <v>1</v>
      </c>
      <c r="AH46" s="58">
        <f t="shared" si="16"/>
        <v>8</v>
      </c>
      <c r="AI46" s="58">
        <f t="shared" si="16"/>
        <v>37</v>
      </c>
      <c r="AJ46" s="58">
        <f t="shared" si="16"/>
        <v>0</v>
      </c>
      <c r="AK46" s="58">
        <f t="shared" si="16"/>
        <v>0</v>
      </c>
      <c r="AL46" s="58">
        <f t="shared" si="16"/>
        <v>13</v>
      </c>
      <c r="AM46" s="58">
        <f t="shared" si="16"/>
        <v>0</v>
      </c>
      <c r="AN46" s="58">
        <f t="shared" si="16"/>
        <v>0</v>
      </c>
      <c r="AO46" s="58">
        <f t="shared" si="16"/>
        <v>0</v>
      </c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</row>
    <row r="47" spans="40:55" ht="15.75"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40:55" ht="63" customHeight="1"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s="6" customFormat="1" ht="18.75">
      <c r="A49" s="21"/>
      <c r="B49" s="39" t="s">
        <v>105</v>
      </c>
      <c r="C49" s="5"/>
      <c r="D49" s="5" t="s">
        <v>19</v>
      </c>
      <c r="E49" s="5"/>
      <c r="F49" s="5"/>
      <c r="G49" s="5"/>
      <c r="H49" s="5"/>
      <c r="I49" s="5"/>
      <c r="J49" s="5"/>
      <c r="K49" s="93" t="s">
        <v>106</v>
      </c>
      <c r="L49" s="93"/>
      <c r="M49" s="93"/>
      <c r="N49" s="9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s="6" customFormat="1" ht="51" customHeight="1">
      <c r="A50" s="21"/>
      <c r="B50" s="3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s="5" customFormat="1" ht="18.75">
      <c r="A51" s="21"/>
      <c r="B51" s="39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5" customFormat="1" ht="18.75">
      <c r="A52" s="21"/>
      <c r="B52" s="39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5" customFormat="1" ht="18.75">
      <c r="A53" s="21"/>
      <c r="B53" s="39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5" customFormat="1" ht="18.75">
      <c r="A54" s="21"/>
      <c r="B54" s="39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s="5" customFormat="1" ht="18.75">
      <c r="A55" s="21"/>
      <c r="B55" s="39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s="5" customFormat="1" ht="18.75">
      <c r="A56" s="21"/>
      <c r="B56" s="39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s="5" customFormat="1" ht="18.75">
      <c r="A57" s="21"/>
      <c r="B57" s="39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s="5" customFormat="1" ht="18.75">
      <c r="A58" s="21" t="s">
        <v>20</v>
      </c>
      <c r="B58" s="39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s="5" customFormat="1" ht="18.75">
      <c r="A59" s="21"/>
      <c r="B59" s="39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s="5" customFormat="1" ht="18.75">
      <c r="A60" s="21"/>
      <c r="B60" s="39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39" s="6" customFormat="1" ht="18.75">
      <c r="A61" s="21"/>
      <c r="B61" s="3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s="6" customFormat="1" ht="18.75">
      <c r="A62" s="21"/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</sheetData>
  <sheetProtection/>
  <mergeCells count="48">
    <mergeCell ref="K49:N49"/>
    <mergeCell ref="E6:J6"/>
    <mergeCell ref="AG7:AG8"/>
    <mergeCell ref="AO7:AO8"/>
    <mergeCell ref="X6:AO6"/>
    <mergeCell ref="AB7:AD7"/>
    <mergeCell ref="AI7:AI8"/>
    <mergeCell ref="AJ7:AJ8"/>
    <mergeCell ref="AK7:AK8"/>
    <mergeCell ref="AL7:AL8"/>
    <mergeCell ref="AM7:AM8"/>
    <mergeCell ref="K6:M6"/>
    <mergeCell ref="AN7:AN8"/>
    <mergeCell ref="N7:N8"/>
    <mergeCell ref="AE7:AE8"/>
    <mergeCell ref="AF7:AF8"/>
    <mergeCell ref="AH7:AH8"/>
    <mergeCell ref="R7:R8"/>
    <mergeCell ref="S7:S8"/>
    <mergeCell ref="T7:T8"/>
    <mergeCell ref="U7:U8"/>
    <mergeCell ref="Z7:Z8"/>
    <mergeCell ref="P7:P8"/>
    <mergeCell ref="Q7:Q8"/>
    <mergeCell ref="O6:O8"/>
    <mergeCell ref="P6:W6"/>
    <mergeCell ref="Y7:Y8"/>
    <mergeCell ref="V7:V8"/>
    <mergeCell ref="AA7:AA8"/>
    <mergeCell ref="X7:X8"/>
    <mergeCell ref="B4:AL4"/>
    <mergeCell ref="E7:E8"/>
    <mergeCell ref="F7:F8"/>
    <mergeCell ref="G7:G8"/>
    <mergeCell ref="H7:H8"/>
    <mergeCell ref="I7:I8"/>
    <mergeCell ref="W7:W8"/>
    <mergeCell ref="K7:K8"/>
    <mergeCell ref="A2:AL2"/>
    <mergeCell ref="A6:A8"/>
    <mergeCell ref="B6:B8"/>
    <mergeCell ref="C6:C8"/>
    <mergeCell ref="D6:D8"/>
    <mergeCell ref="B3:AL3"/>
    <mergeCell ref="L7:L8"/>
    <mergeCell ref="M7:M8"/>
    <mergeCell ref="J7:J8"/>
    <mergeCell ref="A5:AL5"/>
  </mergeCells>
  <printOptions/>
  <pageMargins left="0.1968503937007874" right="0.1968503937007874" top="0.35433070866141736" bottom="0.31496062992125984" header="0.1968503937007874" footer="0.1968503937007874"/>
  <pageSetup fitToHeight="2" fitToWidth="1" horizontalDpi="600" verticalDpi="600" orientation="landscape" paperSize="9" scale="44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modina</dc:creator>
  <cp:keywords/>
  <dc:description/>
  <cp:lastModifiedBy>Пользователь</cp:lastModifiedBy>
  <cp:lastPrinted>2023-10-10T07:44:05Z</cp:lastPrinted>
  <dcterms:created xsi:type="dcterms:W3CDTF">2015-03-23T10:42:00Z</dcterms:created>
  <dcterms:modified xsi:type="dcterms:W3CDTF">2023-10-10T07:47:31Z</dcterms:modified>
  <cp:category/>
  <cp:version/>
  <cp:contentType/>
  <cp:contentStatus/>
</cp:coreProperties>
</file>